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iri\Downloads\"/>
    </mc:Choice>
  </mc:AlternateContent>
  <xr:revisionPtr revIDLastSave="0" documentId="13_ncr:1_{46D61015-5EF9-4A44-A8FA-54603F2E2E2F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料金表" sheetId="22" r:id="rId1"/>
    <sheet name="参加選手登録・CSI人馬登録" sheetId="23" r:id="rId2"/>
    <sheet name="参加馬匹登録" sheetId="25" r:id="rId3"/>
    <sheet name="エントリー申請" sheetId="24" r:id="rId4"/>
    <sheet name="種目金額一覧（非表示）" sheetId="27" state="hidden" r:id="rId5"/>
  </sheets>
  <definedNames>
    <definedName name="_xlnm.Print_Area" localSheetId="3">エントリー申請!$A$1:$R$30</definedName>
    <definedName name="_xlnm.Print_Area" localSheetId="1">参加選手登録・CSI人馬登録!$A$1:$M$21</definedName>
    <definedName name="_xlnm.Print_Area" localSheetId="2">参加馬匹登録!$A$1:$Z$21</definedName>
    <definedName name="_xlnm.Print_Area" localSheetId="0">料金表!$A$1:$BJ$19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24" l="1"/>
  <c r="O29" i="24"/>
  <c r="O28" i="24"/>
  <c r="O27" i="24"/>
  <c r="O26" i="24"/>
  <c r="O25" i="24"/>
  <c r="O24" i="24"/>
  <c r="O23" i="24"/>
  <c r="O22" i="24"/>
  <c r="O21" i="24"/>
  <c r="O20" i="24"/>
  <c r="O19" i="24"/>
  <c r="O18" i="24"/>
  <c r="O17" i="24"/>
  <c r="O16" i="24"/>
  <c r="O15" i="24"/>
  <c r="O14" i="24"/>
  <c r="O13" i="24"/>
  <c r="O12" i="24"/>
  <c r="O11" i="24"/>
  <c r="O10" i="24"/>
  <c r="O9" i="24"/>
  <c r="O8" i="24"/>
  <c r="O7" i="24"/>
  <c r="O6" i="24"/>
  <c r="O5" i="24"/>
  <c r="J2" i="24"/>
  <c r="H3" i="25"/>
  <c r="K3" i="23"/>
  <c r="L6" i="24"/>
  <c r="L7" i="24"/>
  <c r="L8" i="24"/>
  <c r="L9" i="24"/>
  <c r="L10" i="24"/>
  <c r="L11" i="24"/>
  <c r="L12" i="24"/>
  <c r="L13" i="24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L28" i="24"/>
  <c r="L29" i="24"/>
  <c r="L5" i="24"/>
  <c r="I6" i="24"/>
  <c r="I7" i="24"/>
  <c r="I8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I5" i="24"/>
  <c r="F6" i="24"/>
  <c r="F7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5" i="24"/>
  <c r="P30" i="24"/>
  <c r="AX6" i="22"/>
  <c r="AX7" i="22"/>
  <c r="I30" i="24" l="1"/>
  <c r="L30" i="24"/>
  <c r="F30" i="24"/>
  <c r="AS5" i="22" l="1"/>
  <c r="AS8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sugit</author>
  </authors>
  <commentList>
    <comment ref="AS7" authorId="0" shapeId="0" xr:uid="{0BE6B94B-144B-4BBC-952C-2792DFB50F6E}">
      <text>
        <r>
          <rPr>
            <b/>
            <sz val="9"/>
            <color indexed="81"/>
            <rFont val="MS P ゴシック"/>
            <family val="3"/>
            <charset val="128"/>
          </rPr>
          <t>プルダウンで回答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6" authorId="0" shapeId="0" xr:uid="{AE0FEA38-6DC8-4878-9456-2D02ECCFF3B1}">
      <text>
        <r>
          <rPr>
            <b/>
            <sz val="9"/>
            <color indexed="81"/>
            <rFont val="MS P ゴシック"/>
            <family val="3"/>
            <charset val="128"/>
          </rPr>
          <t>プルダウンで回答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sugit</author>
  </authors>
  <commentList>
    <comment ref="G5" authorId="0" shapeId="0" xr:uid="{85B8A561-44BB-4B65-8E1E-3DF62853435E}">
      <text>
        <r>
          <rPr>
            <b/>
            <sz val="9"/>
            <color indexed="81"/>
            <rFont val="MS P ゴシック"/>
            <family val="3"/>
            <charset val="128"/>
          </rPr>
          <t>オープン参加（非公認のみ）の場合は、プルダウンより選択ください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<sst xmlns="http://schemas.openxmlformats.org/spreadsheetml/2006/main" count="118" uniqueCount="98">
  <si>
    <t>OSAKA GRAND PRIX第24回スプリング大会</t>
  </si>
  <si>
    <t>団　体　情　報</t>
    <rPh sb="0" eb="1">
      <t>ダン</t>
    </rPh>
    <rPh sb="2" eb="3">
      <t>カラダ</t>
    </rPh>
    <rPh sb="4" eb="5">
      <t>ジョウ</t>
    </rPh>
    <rPh sb="6" eb="7">
      <t>ホウ</t>
    </rPh>
    <phoneticPr fontId="1"/>
  </si>
  <si>
    <t>料　金　表</t>
    <rPh sb="0" eb="1">
      <t>リョウ</t>
    </rPh>
    <rPh sb="2" eb="3">
      <t>キン</t>
    </rPh>
    <rPh sb="4" eb="5">
      <t>ヒョウ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</si>
  <si>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</si>
  <si>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エントリー　合計金額</t>
    <rPh sb="6" eb="8">
      <t>ゴウケイ</t>
    </rPh>
    <rPh sb="8" eb="10">
      <t>キンガク</t>
    </rPh>
    <phoneticPr fontId="1"/>
  </si>
  <si>
    <t>円</t>
    <rPh sb="0" eb="1">
      <t>エン</t>
    </rPh>
    <phoneticPr fontId="1"/>
  </si>
  <si>
    <t>住所</t>
    <rPh sb="0" eb="2">
      <t>ジュウショ</t>
    </rPh>
    <phoneticPr fontId="1"/>
  </si>
  <si>
    <t>参加頭数　＠12,100円</t>
  </si>
  <si>
    <t>頭</t>
    <rPh sb="0" eb="1">
      <t>アタマ</t>
    </rPh>
    <phoneticPr fontId="1"/>
  </si>
  <si>
    <t>TEL</t>
    <phoneticPr fontId="1"/>
  </si>
  <si>
    <t>テーブル席（1テーブル33,000円）</t>
    <rPh sb="4" eb="5">
      <t>セキ</t>
    </rPh>
    <rPh sb="13" eb="18">
      <t>０００エン</t>
    </rPh>
    <phoneticPr fontId="1"/>
  </si>
  <si>
    <t>責任者</t>
    <rPh sb="0" eb="3">
      <t>セキニンシャ</t>
    </rPh>
    <phoneticPr fontId="1"/>
  </si>
  <si>
    <t>総合計金額</t>
    <rPh sb="0" eb="1">
      <t>ソウ</t>
    </rPh>
    <rPh sb="1" eb="3">
      <t>ゴウケイ</t>
    </rPh>
    <rPh sb="3" eb="5">
      <t>キンガク</t>
    </rPh>
    <phoneticPr fontId="1"/>
  </si>
  <si>
    <t>担当者</t>
    <rPh sb="0" eb="3">
      <t>タントウシャ</t>
    </rPh>
    <phoneticPr fontId="1"/>
  </si>
  <si>
    <t>振込名</t>
    <rPh sb="0" eb="2">
      <t>フリコミ</t>
    </rPh>
    <rPh sb="2" eb="3">
      <t>メイ</t>
    </rPh>
    <phoneticPr fontId="1"/>
  </si>
  <si>
    <t>担当者連絡先</t>
    <rPh sb="0" eb="3">
      <t>タントウシャ</t>
    </rPh>
    <rPh sb="3" eb="6">
      <t>レンラクサキ</t>
    </rPh>
    <phoneticPr fontId="1"/>
  </si>
  <si>
    <t>振込予定日</t>
    <rPh sb="0" eb="2">
      <t>フリコミ</t>
    </rPh>
    <rPh sb="2" eb="4">
      <t>ヨテイ</t>
    </rPh>
    <rPh sb="4" eb="5">
      <t>ビ</t>
    </rPh>
    <phoneticPr fontId="1"/>
  </si>
  <si>
    <t>【テーブル席詳細】</t>
    <rPh sb="5" eb="6">
      <t>セキ</t>
    </rPh>
    <rPh sb="6" eb="8">
      <t>ショウサイ</t>
    </rPh>
    <phoneticPr fontId="1"/>
  </si>
  <si>
    <t>入　退　厩</t>
    <rPh sb="0" eb="1">
      <t>ニュウ</t>
    </rPh>
    <rPh sb="2" eb="3">
      <t>タイ</t>
    </rPh>
    <rPh sb="4" eb="5">
      <t>ウマヤ</t>
    </rPh>
    <phoneticPr fontId="1"/>
  </si>
  <si>
    <t>　　１．ご利用料金　３３，０００円【税込み】（１テーブル５人掛け）</t>
  </si>
  <si>
    <t>入厩日</t>
    <rPh sb="0" eb="2">
      <t>ニュウキュウ</t>
    </rPh>
    <rPh sb="2" eb="3">
      <t>ビ</t>
    </rPh>
    <phoneticPr fontId="1"/>
  </si>
  <si>
    <t>　　＊大会期間中の木曜日～日曜日までご利用頂けます。</t>
    <rPh sb="3" eb="5">
      <t>タイカイ</t>
    </rPh>
    <rPh sb="9" eb="12">
      <t>モクヨウビ</t>
    </rPh>
    <rPh sb="13" eb="16">
      <t>ニチヨウビ</t>
    </rPh>
    <phoneticPr fontId="1"/>
  </si>
  <si>
    <t>入厩時間</t>
    <rPh sb="0" eb="2">
      <t>ニュウキュウ</t>
    </rPh>
    <rPh sb="2" eb="4">
      <t>ジカン</t>
    </rPh>
    <phoneticPr fontId="1"/>
  </si>
  <si>
    <t>退厩日</t>
    <rPh sb="0" eb="2">
      <t>タイキュウ</t>
    </rPh>
    <rPh sb="2" eb="3">
      <t>ビ</t>
    </rPh>
    <phoneticPr fontId="1"/>
  </si>
  <si>
    <t>振　込　先</t>
    <rPh sb="0" eb="1">
      <t>シン</t>
    </rPh>
    <rPh sb="2" eb="3">
      <t>コミ</t>
    </rPh>
    <rPh sb="4" eb="5">
      <t>サキ</t>
    </rPh>
    <phoneticPr fontId="1"/>
  </si>
  <si>
    <t>馬運車駐車の有無</t>
    <rPh sb="0" eb="3">
      <t>バウンシャ</t>
    </rPh>
    <rPh sb="3" eb="5">
      <t>チュウシャ</t>
    </rPh>
    <rPh sb="6" eb="8">
      <t>ウム</t>
    </rPh>
    <phoneticPr fontId="1"/>
  </si>
  <si>
    <t>銀行名</t>
    <rPh sb="0" eb="3">
      <t>ギンコウメイ</t>
    </rPh>
    <phoneticPr fontId="1"/>
  </si>
  <si>
    <t>三井住友銀行</t>
    <rPh sb="0" eb="2">
      <t>ミツイ</t>
    </rPh>
    <rPh sb="2" eb="4">
      <t>スミトモ</t>
    </rPh>
    <rPh sb="4" eb="6">
      <t>ギンコウ</t>
    </rPh>
    <phoneticPr fontId="1"/>
  </si>
  <si>
    <t>支店名</t>
    <rPh sb="0" eb="3">
      <t>シテンメイ</t>
    </rPh>
    <phoneticPr fontId="1"/>
  </si>
  <si>
    <t>和泉支店</t>
    <rPh sb="0" eb="2">
      <t>イズミ</t>
    </rPh>
    <rPh sb="2" eb="4">
      <t>シテン</t>
    </rPh>
    <phoneticPr fontId="1"/>
  </si>
  <si>
    <t>支店コード</t>
    <rPh sb="0" eb="2">
      <t>シテン</t>
    </rPh>
    <phoneticPr fontId="1"/>
  </si>
  <si>
    <t>馬運車（大型）</t>
    <rPh sb="0" eb="3">
      <t>バウンシャ</t>
    </rPh>
    <rPh sb="4" eb="6">
      <t>オオガタ</t>
    </rPh>
    <phoneticPr fontId="1"/>
  </si>
  <si>
    <t>台</t>
    <rPh sb="0" eb="1">
      <t>ダイ</t>
    </rPh>
    <phoneticPr fontId="1"/>
  </si>
  <si>
    <t>種類</t>
    <rPh sb="0" eb="2">
      <t>シュルイ</t>
    </rPh>
    <phoneticPr fontId="1"/>
  </si>
  <si>
    <t>普通預金</t>
    <rPh sb="0" eb="2">
      <t>フツウ</t>
    </rPh>
    <rPh sb="2" eb="4">
      <t>ヨキン</t>
    </rPh>
    <phoneticPr fontId="1"/>
  </si>
  <si>
    <t>口座番号</t>
    <rPh sb="0" eb="2">
      <t>コウザ</t>
    </rPh>
    <rPh sb="2" eb="4">
      <t>バンゴウ</t>
    </rPh>
    <phoneticPr fontId="1"/>
  </si>
  <si>
    <t>馬運車（中型）</t>
    <rPh sb="0" eb="3">
      <t>バウンシャ</t>
    </rPh>
    <rPh sb="4" eb="6">
      <t>チュウガタ</t>
    </rPh>
    <phoneticPr fontId="1"/>
  </si>
  <si>
    <t>口座名</t>
    <rPh sb="0" eb="2">
      <t>コウザ</t>
    </rPh>
    <rPh sb="2" eb="3">
      <t>メイ</t>
    </rPh>
    <phoneticPr fontId="1"/>
  </si>
  <si>
    <t>株式会社シーダーバレー</t>
    <rPh sb="0" eb="4">
      <t>カブシキガイシャ</t>
    </rPh>
    <phoneticPr fontId="1"/>
  </si>
  <si>
    <t>参加選手登録・CSI-W出場人馬登録</t>
    <rPh sb="0" eb="2">
      <t>サンカ</t>
    </rPh>
    <rPh sb="2" eb="4">
      <t>センシュ</t>
    </rPh>
    <rPh sb="4" eb="6">
      <t>トウロク</t>
    </rPh>
    <rPh sb="12" eb="14">
      <t>シュツジョウ</t>
    </rPh>
    <rPh sb="14" eb="16">
      <t>ジンバ</t>
    </rPh>
    <rPh sb="16" eb="18">
      <t>トウロク</t>
    </rPh>
    <phoneticPr fontId="1"/>
  </si>
  <si>
    <t>参加選手登録</t>
    <rPh sb="0" eb="2">
      <t>サンカ</t>
    </rPh>
    <rPh sb="2" eb="4">
      <t>センシュ</t>
    </rPh>
    <rPh sb="4" eb="6">
      <t>トウロク</t>
    </rPh>
    <phoneticPr fontId="1"/>
  </si>
  <si>
    <t>CSI-W 参加人馬登録</t>
    <rPh sb="6" eb="8">
      <t>サンカ</t>
    </rPh>
    <rPh sb="8" eb="10">
      <t>ジンバ</t>
    </rPh>
    <rPh sb="10" eb="12">
      <t>トウロク</t>
    </rPh>
    <phoneticPr fontId="1"/>
  </si>
  <si>
    <t>No.</t>
    <phoneticPr fontId="1"/>
  </si>
  <si>
    <t>選手名</t>
  </si>
  <si>
    <t>フリガナ</t>
  </si>
  <si>
    <t>JEF　     　　　　　　　登録番号</t>
    <phoneticPr fontId="1"/>
  </si>
  <si>
    <t>騎乗者資格</t>
    <phoneticPr fontId="1"/>
  </si>
  <si>
    <t>選手名（英字）</t>
    <rPh sb="4" eb="6">
      <t>エイジ</t>
    </rPh>
    <phoneticPr fontId="1"/>
  </si>
  <si>
    <t>FEI　ID</t>
    <phoneticPr fontId="1"/>
  </si>
  <si>
    <t>馬匹名（英字）</t>
    <rPh sb="0" eb="2">
      <t>バヒツ</t>
    </rPh>
    <rPh sb="2" eb="3">
      <t>メイ</t>
    </rPh>
    <rPh sb="4" eb="6">
      <t>エイジ</t>
    </rPh>
    <phoneticPr fontId="1"/>
  </si>
  <si>
    <t>※第11競技　大障害飛越B　CSI1*-W　OSAKAに出場する人馬は記載のこと。</t>
  </si>
  <si>
    <t>参加馬匹登録</t>
    <rPh sb="0" eb="2">
      <t>サンカ</t>
    </rPh>
    <rPh sb="2" eb="4">
      <t>バヒツ</t>
    </rPh>
    <rPh sb="4" eb="6">
      <t>トウロク</t>
    </rPh>
    <phoneticPr fontId="1"/>
  </si>
  <si>
    <t>馬匹名</t>
    <rPh sb="0" eb="2">
      <t>バヒツ</t>
    </rPh>
    <rPh sb="2" eb="3">
      <t>メイ</t>
    </rPh>
    <phoneticPr fontId="1"/>
  </si>
  <si>
    <t>JEF　     　　　　　　登録番号</t>
    <rPh sb="15" eb="17">
      <t>トウロク</t>
    </rPh>
    <rPh sb="17" eb="19">
      <t>バンゴウ</t>
    </rPh>
    <phoneticPr fontId="1"/>
  </si>
  <si>
    <t>グレード   登録</t>
    <rPh sb="7" eb="9">
      <t>トウロク</t>
    </rPh>
    <phoneticPr fontId="1"/>
  </si>
  <si>
    <t>品種</t>
  </si>
  <si>
    <t>年齢</t>
  </si>
  <si>
    <t>性別</t>
    <rPh sb="0" eb="2">
      <t>セイベツ</t>
    </rPh>
    <phoneticPr fontId="1"/>
  </si>
  <si>
    <t>毛色</t>
  </si>
  <si>
    <t>産地</t>
  </si>
  <si>
    <t>馬インフルエンザワクチン</t>
    <phoneticPr fontId="1"/>
  </si>
  <si>
    <t>（基礎）　　　1回目</t>
    <rPh sb="1" eb="3">
      <t>キソ</t>
    </rPh>
    <phoneticPr fontId="1"/>
  </si>
  <si>
    <t>（基礎）　　　2回目</t>
    <rPh sb="1" eb="3">
      <t>キソ</t>
    </rPh>
    <phoneticPr fontId="1"/>
  </si>
  <si>
    <t>最終接種日</t>
    <rPh sb="0" eb="2">
      <t>サイシュウ</t>
    </rPh>
    <rPh sb="2" eb="4">
      <t>セッシュ</t>
    </rPh>
    <rPh sb="4" eb="5">
      <t>ビ</t>
    </rPh>
    <phoneticPr fontId="1"/>
  </si>
  <si>
    <t>選手名</t>
    <rPh sb="0" eb="3">
      <t>センシュメイ</t>
    </rPh>
    <phoneticPr fontId="1"/>
  </si>
  <si>
    <t>馬名</t>
    <rPh sb="0" eb="2">
      <t>バメイ</t>
    </rPh>
    <phoneticPr fontId="1"/>
  </si>
  <si>
    <t>種目　　　　　　　【木曜日】</t>
    <rPh sb="0" eb="2">
      <t>シュモク</t>
    </rPh>
    <phoneticPr fontId="1"/>
  </si>
  <si>
    <t>料金　　　　　　　　　（自動表示）</t>
    <rPh sb="0" eb="2">
      <t>リョウキン</t>
    </rPh>
    <rPh sb="12" eb="14">
      <t>ジドウ</t>
    </rPh>
    <rPh sb="14" eb="16">
      <t>ヒョウジ</t>
    </rPh>
    <phoneticPr fontId="1"/>
  </si>
  <si>
    <t>種目　　　　　　　　　　　　【金曜日】</t>
    <rPh sb="0" eb="2">
      <t>シュモク</t>
    </rPh>
    <phoneticPr fontId="1"/>
  </si>
  <si>
    <t>料金　　　　　　　　　　（自動表示）</t>
    <rPh sb="0" eb="2">
      <t>リョウキン</t>
    </rPh>
    <rPh sb="13" eb="15">
      <t>ジドウ</t>
    </rPh>
    <rPh sb="15" eb="17">
      <t>ヒョウジ</t>
    </rPh>
    <phoneticPr fontId="1"/>
  </si>
  <si>
    <t>種目　　　　　　　　　　　【土曜日】</t>
    <phoneticPr fontId="1"/>
  </si>
  <si>
    <t>料金　　　　　（自動表示）</t>
    <rPh sb="0" eb="2">
      <t>リョウキン</t>
    </rPh>
    <rPh sb="8" eb="10">
      <t>ジドウ</t>
    </rPh>
    <rPh sb="10" eb="12">
      <t>ヒョウジ</t>
    </rPh>
    <phoneticPr fontId="1"/>
  </si>
  <si>
    <t>種目　　　　　　　　　　　【日曜日】</t>
    <rPh sb="0" eb="2">
      <t>シュモク</t>
    </rPh>
    <phoneticPr fontId="1"/>
  </si>
  <si>
    <t>ﾌﾚﾝﾄﾞｼｯﾌﾟ①</t>
    <phoneticPr fontId="1"/>
  </si>
  <si>
    <t>ﾌﾚﾝﾄﾞｼｯﾌﾟ②</t>
    <phoneticPr fontId="1"/>
  </si>
  <si>
    <t>第12競技　中C</t>
    <phoneticPr fontId="1"/>
  </si>
  <si>
    <t>鞍数</t>
    <rPh sb="0" eb="1">
      <t>クラ</t>
    </rPh>
    <rPh sb="1" eb="2">
      <t>スウ</t>
    </rPh>
    <phoneticPr fontId="1"/>
  </si>
  <si>
    <t>小計</t>
    <rPh sb="0" eb="2">
      <t>ショウケイ</t>
    </rPh>
    <phoneticPr fontId="1"/>
  </si>
  <si>
    <t>第2競技　中D</t>
    <phoneticPr fontId="1"/>
  </si>
  <si>
    <t>第3競技　中C</t>
    <phoneticPr fontId="1"/>
  </si>
  <si>
    <t>第4競技　中B</t>
    <phoneticPr fontId="1"/>
  </si>
  <si>
    <t>第5競技　大障害S&amp;H</t>
    <rPh sb="0" eb="1">
      <t>ダイ</t>
    </rPh>
    <phoneticPr fontId="1"/>
  </si>
  <si>
    <t>第6競技　中A</t>
    <phoneticPr fontId="1"/>
  </si>
  <si>
    <t>第7競技　小障害</t>
    <rPh sb="5" eb="8">
      <t>ショウショウガイ</t>
    </rPh>
    <phoneticPr fontId="1"/>
  </si>
  <si>
    <t>第8競技　中D</t>
    <phoneticPr fontId="1"/>
  </si>
  <si>
    <t>第9競技　婦人</t>
    <phoneticPr fontId="1"/>
  </si>
  <si>
    <t>第10競技　中B</t>
    <phoneticPr fontId="1"/>
  </si>
  <si>
    <t>第11競技　大障害</t>
    <phoneticPr fontId="1"/>
  </si>
  <si>
    <t>第13競技　小障害</t>
    <rPh sb="6" eb="9">
      <t>ショウショウガイ</t>
    </rPh>
    <phoneticPr fontId="1"/>
  </si>
  <si>
    <t>第14競技　中D</t>
    <phoneticPr fontId="1"/>
  </si>
  <si>
    <t>第15競技　中C</t>
    <phoneticPr fontId="1"/>
  </si>
  <si>
    <t>ﾌﾚﾝﾄﾞｼｯﾌﾟ③</t>
    <phoneticPr fontId="1"/>
  </si>
  <si>
    <t>第1競技　小障害</t>
    <rPh sb="0" eb="1">
      <t>ダイ</t>
    </rPh>
    <rPh sb="2" eb="4">
      <t>キョウギ</t>
    </rPh>
    <rPh sb="5" eb="8">
      <t>ショウショウガイ</t>
    </rPh>
    <phoneticPr fontId="1"/>
  </si>
  <si>
    <t>※第9競技ｸﾞﾗﾝﾌﾟﾘｱﾏｿﾞﾈｽ出場選手は、中障害飛越《Ｂ》・中障害飛越《A》・OSAKA GRAND PRIX・大障害飛越に申し込むことができない。</t>
    <phoneticPr fontId="1"/>
  </si>
  <si>
    <t>オープン参加</t>
    <rPh sb="4" eb="6">
      <t>サンカ</t>
    </rPh>
    <phoneticPr fontId="1"/>
  </si>
  <si>
    <t>OSAKA GRAND PRIX第24回スプリング大会　【エントリー申請】</t>
    <phoneticPr fontId="1"/>
  </si>
  <si>
    <t>第16競技　中B</t>
    <phoneticPr fontId="1"/>
  </si>
  <si>
    <t>第17競技　OSAKA GP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</si>
</sst>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0000"/>
    <numFmt numFmtId="177" formatCode="m&quot;月&quot;d&quot;日&quot;;@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143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6" fontId="0" fillId="0" borderId="0" xfId="3" applyFont="1" applyAlignment="1" applyProtection="1">
      <alignment horizontal="center" vertical="center" wrapText="1"/>
      <protection locked="0"/>
    </xf>
    <xf numFmtId="6" fontId="0" fillId="0" borderId="0" xfId="0" applyNumberFormat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18" fillId="0" borderId="0" xfId="0" applyFont="1" applyAlignment="1" applyProtection="1">
      <alignment vertical="center"/>
      <protection locked="0"/>
    </xf>
    <xf numFmtId="176" fontId="17" fillId="0" borderId="12" xfId="0" applyNumberFormat="1" applyFont="1" applyBorder="1" applyAlignment="1" applyProtection="1">
      <alignment horizontal="center" vertical="center" shrinkToFit="1"/>
      <protection locked="0"/>
    </xf>
    <xf numFmtId="38" fontId="2" fillId="4" borderId="12" xfId="2" applyFont="1" applyFill="1" applyBorder="1" applyAlignment="1" applyProtection="1">
      <alignment horizontal="center" vertical="center" wrapText="1"/>
    </xf>
    <xf numFmtId="38" fontId="6" fillId="4" borderId="12" xfId="2" applyFont="1" applyFill="1" applyBorder="1" applyAlignment="1" applyProtection="1">
      <alignment horizontal="center" vertical="center"/>
    </xf>
    <xf numFmtId="38" fontId="2" fillId="4" borderId="5" xfId="2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 shrinkToFit="1"/>
      <protection locked="0"/>
    </xf>
    <xf numFmtId="0" fontId="17" fillId="0" borderId="5" xfId="0" applyFont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10" fillId="3" borderId="12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38" fontId="0" fillId="0" borderId="5" xfId="2" applyFont="1" applyBorder="1" applyAlignment="1" applyProtection="1">
      <alignment vertical="center"/>
      <protection locked="0"/>
    </xf>
    <xf numFmtId="38" fontId="0" fillId="0" borderId="0" xfId="2" applyFont="1" applyAlignment="1"/>
    <xf numFmtId="0" fontId="21" fillId="3" borderId="12" xfId="0" applyFont="1" applyFill="1" applyBorder="1" applyAlignment="1" applyProtection="1">
      <alignment horizontal="center" vertical="center" wrapText="1"/>
      <protection locked="0"/>
    </xf>
    <xf numFmtId="38" fontId="2" fillId="4" borderId="3" xfId="2" applyFont="1" applyFill="1" applyBorder="1" applyAlignment="1" applyProtection="1">
      <alignment horizontal="center" vertical="center" wrapText="1"/>
    </xf>
    <xf numFmtId="38" fontId="6" fillId="4" borderId="23" xfId="2" applyFont="1" applyFill="1" applyBorder="1" applyAlignment="1" applyProtection="1">
      <alignment horizontal="center" vertical="center"/>
    </xf>
    <xf numFmtId="38" fontId="2" fillId="4" borderId="25" xfId="2" applyFont="1" applyFill="1" applyBorder="1" applyAlignment="1" applyProtection="1">
      <alignment horizontal="center" vertical="center" wrapText="1"/>
    </xf>
    <xf numFmtId="38" fontId="6" fillId="4" borderId="23" xfId="2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177" fontId="6" fillId="0" borderId="5" xfId="2" applyNumberFormat="1" applyFont="1" applyFill="1" applyBorder="1" applyAlignment="1" applyProtection="1">
      <alignment horizontal="center" vertical="center" shrinkToFit="1"/>
      <protection locked="0"/>
    </xf>
    <xf numFmtId="38" fontId="6" fillId="0" borderId="1" xfId="2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38" fontId="6" fillId="0" borderId="5" xfId="2" applyFont="1" applyFill="1" applyBorder="1" applyAlignment="1" applyProtection="1">
      <alignment horizontal="center" vertical="center" shrinkToFit="1"/>
      <protection locked="0"/>
    </xf>
    <xf numFmtId="49" fontId="6" fillId="0" borderId="5" xfId="0" applyNumberFormat="1" applyFont="1" applyBorder="1" applyAlignment="1" applyProtection="1">
      <alignment horizontal="center" vertical="center" shrinkToFit="1"/>
      <protection locked="0"/>
    </xf>
    <xf numFmtId="38" fontId="6" fillId="4" borderId="2" xfId="2" applyFont="1" applyFill="1" applyBorder="1" applyAlignment="1" applyProtection="1">
      <alignment horizontal="center" vertical="center"/>
    </xf>
    <xf numFmtId="38" fontId="6" fillId="4" borderId="10" xfId="2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38" fontId="6" fillId="4" borderId="15" xfId="2" applyFont="1" applyFill="1" applyBorder="1" applyAlignment="1" applyProtection="1">
      <alignment horizontal="center" vertical="center"/>
    </xf>
    <xf numFmtId="38" fontId="6" fillId="4" borderId="17" xfId="2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38" fontId="6" fillId="4" borderId="12" xfId="2" applyFont="1" applyFill="1" applyBorder="1" applyAlignment="1" applyProtection="1">
      <alignment horizontal="center" vertical="center"/>
    </xf>
    <xf numFmtId="38" fontId="6" fillId="4" borderId="6" xfId="2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14" fontId="11" fillId="0" borderId="5" xfId="0" applyNumberFormat="1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16" fillId="4" borderId="12" xfId="0" applyFont="1" applyFill="1" applyBorder="1" applyAlignment="1">
      <alignment horizontal="center" vertical="center" shrinkToFit="1"/>
    </xf>
    <xf numFmtId="0" fontId="16" fillId="4" borderId="6" xfId="0" applyFont="1" applyFill="1" applyBorder="1" applyAlignment="1">
      <alignment horizontal="center" vertical="center" shrinkToFit="1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16" fillId="4" borderId="13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14" fontId="0" fillId="0" borderId="12" xfId="0" applyNumberFormat="1" applyBorder="1" applyAlignment="1" applyProtection="1">
      <alignment horizontal="center" vertical="center" shrinkToFit="1"/>
      <protection locked="0"/>
    </xf>
    <xf numFmtId="14" fontId="0" fillId="0" borderId="6" xfId="0" applyNumberFormat="1" applyBorder="1" applyAlignment="1" applyProtection="1">
      <alignment horizontal="center" vertical="center" shrinkToFit="1"/>
      <protection locked="0"/>
    </xf>
    <xf numFmtId="14" fontId="0" fillId="0" borderId="13" xfId="0" applyNumberForma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14" fontId="0" fillId="0" borderId="5" xfId="0" applyNumberForma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 applyProtection="1">
      <alignment horizontal="center" vertical="center"/>
      <protection locked="0"/>
    </xf>
    <xf numFmtId="0" fontId="6" fillId="4" borderId="24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 applyProtection="1">
      <alignment horizontal="center" vertical="center"/>
      <protection locked="0"/>
    </xf>
  </cellXfs>
  <cellStyles count="4">
    <cellStyle name="桁区切り" xfId="2" builtinId="6"/>
    <cellStyle name="通貨" xfId="3" builtinId="7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40A5D-5EEE-4A9E-888E-7151043048ED}">
  <sheetPr transitionEvaluation="1"/>
  <dimension ref="A1:CE23"/>
  <sheetViews>
    <sheetView showGridLines="0" view="pageBreakPreview" zoomScaleNormal="100" zoomScaleSheetLayoutView="100" workbookViewId="0">
      <selection activeCell="M6" sqref="M6:AB6"/>
    </sheetView>
  </sheetViews>
  <sheetFormatPr defaultColWidth="8.875" defaultRowHeight="13.5" outlineLevelCol="1"/>
  <cols>
    <col min="1" max="72" width="2.875" style="1" customWidth="1"/>
    <col min="73" max="73" width="23" style="1" customWidth="1"/>
    <col min="74" max="74" width="12.625" style="1" hidden="1" customWidth="1" outlineLevel="1"/>
    <col min="75" max="80" width="5.875" style="1" hidden="1" customWidth="1" outlineLevel="1"/>
    <col min="81" max="82" width="8.875" style="1" hidden="1" customWidth="1" outlineLevel="1"/>
    <col min="83" max="83" width="8.875" style="1" collapsed="1"/>
    <col min="84" max="16384" width="8.875" style="1"/>
  </cols>
  <sheetData>
    <row r="1" spans="1:71" ht="25.35" customHeight="1">
      <c r="E1" s="2" t="s">
        <v>0</v>
      </c>
      <c r="AP1" s="3"/>
      <c r="AQ1" s="3"/>
      <c r="AR1" s="3"/>
      <c r="AS1" s="3"/>
      <c r="AT1" s="3"/>
      <c r="AU1" s="7"/>
      <c r="AV1" s="3"/>
      <c r="AW1" s="3"/>
      <c r="AX1" s="3"/>
      <c r="AY1" s="3"/>
      <c r="AZ1" s="3"/>
      <c r="BA1" s="3"/>
      <c r="BB1" s="3"/>
      <c r="BC1" s="3"/>
      <c r="BD1" s="3"/>
      <c r="BE1" s="7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</row>
    <row r="2" spans="1:71" ht="24.6" customHeight="1">
      <c r="E2" s="2"/>
    </row>
    <row r="3" spans="1:71" ht="25.35" customHeight="1">
      <c r="E3" s="2"/>
      <c r="AP3" s="20"/>
      <c r="AQ3" s="3"/>
      <c r="AR3" s="3"/>
      <c r="AS3" s="3"/>
      <c r="AT3" s="3"/>
      <c r="AU3" s="7"/>
      <c r="AV3" s="3"/>
      <c r="AW3" s="3"/>
      <c r="AX3" s="3"/>
      <c r="AY3" s="3"/>
      <c r="AZ3" s="3"/>
      <c r="BA3" s="3"/>
      <c r="BB3" s="3"/>
      <c r="BC3" s="3"/>
      <c r="BD3" s="3"/>
      <c r="BE3" s="7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1:71" ht="38.1" customHeight="1">
      <c r="E4" s="2"/>
      <c r="F4" s="69" t="s">
        <v>1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H4" s="69" t="s">
        <v>2</v>
      </c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3"/>
      <c r="BE4" s="7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</row>
    <row r="5" spans="1:71" ht="38.1" customHeight="1">
      <c r="A5" s="3"/>
      <c r="B5" s="3"/>
      <c r="C5" s="3"/>
      <c r="D5" s="3"/>
      <c r="E5" s="4"/>
      <c r="F5" s="61" t="s">
        <v>3</v>
      </c>
      <c r="G5" s="61"/>
      <c r="H5" s="61"/>
      <c r="I5" s="61"/>
      <c r="J5" s="61"/>
      <c r="K5" s="61"/>
      <c r="L5" s="61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F5" s="16"/>
      <c r="AG5" s="16"/>
      <c r="AH5" s="84" t="s">
        <v>4</v>
      </c>
      <c r="AI5" s="85"/>
      <c r="AJ5" s="85"/>
      <c r="AK5" s="85"/>
      <c r="AL5" s="85"/>
      <c r="AM5" s="85"/>
      <c r="AN5" s="85"/>
      <c r="AO5" s="85"/>
      <c r="AP5" s="85"/>
      <c r="AQ5" s="85"/>
      <c r="AR5" s="86"/>
      <c r="AS5" s="75">
        <f>SUM(エントリー申請!F30+エントリー申請!I30+エントリー申請!L30+エントリー申請!O30)</f>
        <v>0</v>
      </c>
      <c r="AT5" s="76"/>
      <c r="AU5" s="76"/>
      <c r="AV5" s="76"/>
      <c r="AW5" s="76"/>
      <c r="AX5" s="76"/>
      <c r="AY5" s="76"/>
      <c r="AZ5" s="76"/>
      <c r="BA5" s="76"/>
      <c r="BB5" s="76"/>
      <c r="BC5" s="8" t="s">
        <v>5</v>
      </c>
    </row>
    <row r="6" spans="1:71" ht="38.1" customHeight="1">
      <c r="A6" s="3"/>
      <c r="B6" s="3"/>
      <c r="C6" s="3"/>
      <c r="D6" s="3"/>
      <c r="E6" s="4"/>
      <c r="F6" s="61" t="s">
        <v>6</v>
      </c>
      <c r="G6" s="61"/>
      <c r="H6" s="61"/>
      <c r="I6" s="61"/>
      <c r="J6" s="61"/>
      <c r="K6" s="61"/>
      <c r="L6" s="61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F6" s="16"/>
      <c r="AG6" s="16"/>
      <c r="AH6" s="84" t="s">
        <v>7</v>
      </c>
      <c r="AI6" s="85"/>
      <c r="AJ6" s="85"/>
      <c r="AK6" s="85"/>
      <c r="AL6" s="85"/>
      <c r="AM6" s="85"/>
      <c r="AN6" s="85"/>
      <c r="AO6" s="85"/>
      <c r="AP6" s="85"/>
      <c r="AQ6" s="85"/>
      <c r="AR6" s="86"/>
      <c r="AS6" s="79"/>
      <c r="AT6" s="80"/>
      <c r="AU6" s="80"/>
      <c r="AV6" s="77" t="s">
        <v>8</v>
      </c>
      <c r="AW6" s="78"/>
      <c r="AX6" s="75">
        <f>SUM(AS6*12100)</f>
        <v>0</v>
      </c>
      <c r="AY6" s="76"/>
      <c r="AZ6" s="76"/>
      <c r="BA6" s="76"/>
      <c r="BB6" s="76"/>
      <c r="BC6" s="10" t="s">
        <v>5</v>
      </c>
    </row>
    <row r="7" spans="1:71" ht="38.1" customHeight="1" thickBot="1">
      <c r="A7" s="3"/>
      <c r="B7" s="3"/>
      <c r="C7" s="3"/>
      <c r="D7" s="3"/>
      <c r="E7" s="4"/>
      <c r="F7" s="61" t="s">
        <v>9</v>
      </c>
      <c r="G7" s="61"/>
      <c r="H7" s="61"/>
      <c r="I7" s="61"/>
      <c r="J7" s="61"/>
      <c r="K7" s="61"/>
      <c r="L7" s="61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F7" s="16"/>
      <c r="AG7" s="16"/>
      <c r="AH7" s="81" t="s">
        <v>10</v>
      </c>
      <c r="AI7" s="82"/>
      <c r="AJ7" s="82"/>
      <c r="AK7" s="82"/>
      <c r="AL7" s="82"/>
      <c r="AM7" s="82"/>
      <c r="AN7" s="82"/>
      <c r="AO7" s="82"/>
      <c r="AP7" s="82"/>
      <c r="AQ7" s="82"/>
      <c r="AR7" s="83"/>
      <c r="AS7" s="72"/>
      <c r="AT7" s="73"/>
      <c r="AU7" s="73"/>
      <c r="AV7" s="73"/>
      <c r="AW7" s="74"/>
      <c r="AX7" s="70">
        <f>IF(AS7="",0,IF(AS7="不要",0,IF(AS7="申し込む",33000)))</f>
        <v>0</v>
      </c>
      <c r="AY7" s="71"/>
      <c r="AZ7" s="71"/>
      <c r="BA7" s="71"/>
      <c r="BB7" s="71"/>
      <c r="BC7" s="11" t="s">
        <v>5</v>
      </c>
    </row>
    <row r="8" spans="1:71" ht="38.1" customHeight="1" thickTop="1" thickBot="1">
      <c r="A8" s="3"/>
      <c r="B8" s="3"/>
      <c r="C8" s="3"/>
      <c r="D8" s="3"/>
      <c r="E8" s="4"/>
      <c r="F8" s="61" t="s">
        <v>11</v>
      </c>
      <c r="G8" s="61"/>
      <c r="H8" s="61"/>
      <c r="I8" s="61"/>
      <c r="J8" s="61"/>
      <c r="K8" s="61"/>
      <c r="L8" s="61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F8" s="16"/>
      <c r="AG8" s="16"/>
      <c r="AH8" s="66" t="s">
        <v>12</v>
      </c>
      <c r="AI8" s="67"/>
      <c r="AJ8" s="67"/>
      <c r="AK8" s="67"/>
      <c r="AL8" s="67"/>
      <c r="AM8" s="67"/>
      <c r="AN8" s="67"/>
      <c r="AO8" s="67"/>
      <c r="AP8" s="67"/>
      <c r="AQ8" s="67"/>
      <c r="AR8" s="68"/>
      <c r="AS8" s="64">
        <f>SUM(AS5+AX6+AX7)</f>
        <v>0</v>
      </c>
      <c r="AT8" s="65"/>
      <c r="AU8" s="65"/>
      <c r="AV8" s="65"/>
      <c r="AW8" s="65"/>
      <c r="AX8" s="65"/>
      <c r="AY8" s="65"/>
      <c r="AZ8" s="65"/>
      <c r="BA8" s="65"/>
      <c r="BB8" s="65"/>
      <c r="BC8" s="13" t="s">
        <v>5</v>
      </c>
    </row>
    <row r="9" spans="1:71" ht="38.1" customHeight="1" thickTop="1">
      <c r="A9" s="3"/>
      <c r="B9" s="3"/>
      <c r="C9" s="3"/>
      <c r="D9" s="3"/>
      <c r="E9" s="4"/>
      <c r="F9" s="61" t="s">
        <v>13</v>
      </c>
      <c r="G9" s="61"/>
      <c r="H9" s="61"/>
      <c r="I9" s="61"/>
      <c r="J9" s="61"/>
      <c r="K9" s="61"/>
      <c r="L9" s="61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F9" s="16"/>
      <c r="AG9" s="16"/>
      <c r="AH9" s="61" t="s">
        <v>14</v>
      </c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</row>
    <row r="10" spans="1:71" ht="38.1" customHeight="1">
      <c r="A10" s="3"/>
      <c r="B10" s="3"/>
      <c r="C10" s="3"/>
      <c r="D10" s="3"/>
      <c r="E10" s="4"/>
      <c r="F10" s="61" t="s">
        <v>15</v>
      </c>
      <c r="G10" s="61"/>
      <c r="H10" s="61"/>
      <c r="I10" s="61"/>
      <c r="J10" s="61"/>
      <c r="K10" s="61"/>
      <c r="L10" s="61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F10" s="16"/>
      <c r="AG10" s="16"/>
      <c r="AH10" s="61" t="s">
        <v>16</v>
      </c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</row>
    <row r="11" spans="1:71" ht="38.1" customHeight="1">
      <c r="A11" s="3"/>
      <c r="B11" s="3"/>
      <c r="C11" s="3"/>
      <c r="D11" s="3"/>
      <c r="E11" s="4"/>
      <c r="F11" s="18"/>
      <c r="G11" s="18"/>
      <c r="H11" s="18"/>
      <c r="I11" s="18"/>
      <c r="J11" s="18"/>
      <c r="K11" s="18"/>
      <c r="L11" s="18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F11" s="16"/>
      <c r="AG11" s="16"/>
      <c r="AH11" s="23" t="s">
        <v>17</v>
      </c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</row>
    <row r="12" spans="1:71" ht="38.1" customHeight="1">
      <c r="A12" s="3"/>
      <c r="B12" s="3"/>
      <c r="C12" s="3"/>
      <c r="D12" s="3"/>
      <c r="E12" s="4"/>
      <c r="F12" s="69" t="s">
        <v>18</v>
      </c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F12" s="16"/>
      <c r="AG12" s="16"/>
      <c r="AH12" s="24" t="s">
        <v>19</v>
      </c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</row>
    <row r="13" spans="1:71" ht="38.1" customHeight="1">
      <c r="A13" s="3"/>
      <c r="B13" s="3"/>
      <c r="C13" s="3"/>
      <c r="D13" s="3"/>
      <c r="E13" s="4"/>
      <c r="F13" s="61" t="s">
        <v>20</v>
      </c>
      <c r="G13" s="61"/>
      <c r="H13" s="61"/>
      <c r="I13" s="61"/>
      <c r="J13" s="61"/>
      <c r="K13" s="61"/>
      <c r="L13" s="61"/>
      <c r="M13" s="89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3"/>
      <c r="AD13" s="3"/>
      <c r="AE13" s="3"/>
      <c r="AF13" s="3"/>
      <c r="AG13" s="3"/>
      <c r="AH13" s="24"/>
      <c r="AI13" s="25" t="s">
        <v>21</v>
      </c>
      <c r="AJ13" s="25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C13" s="3"/>
      <c r="BD13" s="3"/>
      <c r="BE13" s="16"/>
      <c r="BF13" s="16"/>
      <c r="BG13" s="16"/>
      <c r="BH13" s="16"/>
      <c r="BI13" s="16"/>
      <c r="BJ13" s="5"/>
      <c r="BK13" s="5"/>
      <c r="BL13" s="5"/>
      <c r="BM13" s="5"/>
      <c r="BN13" s="5"/>
      <c r="BO13" s="5"/>
      <c r="BP13" s="5"/>
      <c r="BQ13" s="5"/>
    </row>
    <row r="14" spans="1:71" ht="38.1" customHeight="1">
      <c r="F14" s="61" t="s">
        <v>22</v>
      </c>
      <c r="G14" s="61"/>
      <c r="H14" s="61"/>
      <c r="I14" s="61"/>
      <c r="J14" s="61"/>
      <c r="K14" s="61"/>
      <c r="L14" s="61"/>
      <c r="M14" s="89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E14" s="3"/>
      <c r="BF14" s="3"/>
      <c r="BG14" s="3"/>
    </row>
    <row r="15" spans="1:71" ht="38.1" customHeight="1">
      <c r="F15" s="61" t="s">
        <v>23</v>
      </c>
      <c r="G15" s="61"/>
      <c r="H15" s="61"/>
      <c r="I15" s="61"/>
      <c r="J15" s="61"/>
      <c r="K15" s="61"/>
      <c r="L15" s="61"/>
      <c r="M15" s="89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H15" s="94" t="s">
        <v>24</v>
      </c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E15" s="3"/>
      <c r="BF15" s="3"/>
      <c r="BG15" s="3"/>
    </row>
    <row r="16" spans="1:71" ht="38.1" customHeight="1">
      <c r="F16" s="61" t="s">
        <v>25</v>
      </c>
      <c r="G16" s="61"/>
      <c r="H16" s="61"/>
      <c r="I16" s="61"/>
      <c r="J16" s="61"/>
      <c r="K16" s="61"/>
      <c r="L16" s="61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H16" s="91" t="s">
        <v>26</v>
      </c>
      <c r="AI16" s="92"/>
      <c r="AJ16" s="93"/>
      <c r="AK16" s="95" t="s">
        <v>27</v>
      </c>
      <c r="AL16" s="96"/>
      <c r="AM16" s="96"/>
      <c r="AN16" s="96"/>
      <c r="AO16" s="97"/>
      <c r="AP16" s="98" t="s">
        <v>28</v>
      </c>
      <c r="AQ16" s="98"/>
      <c r="AR16" s="98"/>
      <c r="AS16" s="96" t="s">
        <v>29</v>
      </c>
      <c r="AT16" s="96"/>
      <c r="AU16" s="96"/>
      <c r="AV16" s="97"/>
      <c r="AW16" s="91" t="s">
        <v>30</v>
      </c>
      <c r="AX16" s="92"/>
      <c r="AY16" s="92"/>
      <c r="AZ16" s="93"/>
      <c r="BA16" s="95">
        <v>177</v>
      </c>
      <c r="BB16" s="96"/>
      <c r="BC16" s="97"/>
      <c r="BD16" s="16"/>
      <c r="BE16" s="3"/>
      <c r="BF16" s="3"/>
      <c r="BG16" s="3"/>
    </row>
    <row r="17" spans="6:71" ht="38.1" customHeight="1">
      <c r="F17" s="61" t="s">
        <v>31</v>
      </c>
      <c r="G17" s="61"/>
      <c r="H17" s="61"/>
      <c r="I17" s="61"/>
      <c r="J17" s="61"/>
      <c r="K17" s="61"/>
      <c r="L17" s="61"/>
      <c r="M17" s="88"/>
      <c r="N17" s="88"/>
      <c r="O17" s="88"/>
      <c r="P17" s="88"/>
      <c r="Q17" s="88"/>
      <c r="R17" s="88"/>
      <c r="S17" s="88"/>
      <c r="T17" s="22" t="s">
        <v>32</v>
      </c>
      <c r="U17" s="12"/>
      <c r="AH17" s="91" t="s">
        <v>33</v>
      </c>
      <c r="AI17" s="92"/>
      <c r="AJ17" s="93"/>
      <c r="AK17" s="95" t="s">
        <v>34</v>
      </c>
      <c r="AL17" s="96"/>
      <c r="AM17" s="96"/>
      <c r="AN17" s="96"/>
      <c r="AO17" s="97"/>
      <c r="AP17" s="91" t="s">
        <v>35</v>
      </c>
      <c r="AQ17" s="92"/>
      <c r="AR17" s="92"/>
      <c r="AS17" s="92"/>
      <c r="AT17" s="93"/>
      <c r="AU17" s="99">
        <v>1524182</v>
      </c>
      <c r="AV17" s="100"/>
      <c r="AW17" s="100"/>
      <c r="AX17" s="100"/>
      <c r="AY17" s="100"/>
      <c r="AZ17" s="100"/>
      <c r="BA17" s="100"/>
      <c r="BB17" s="100"/>
      <c r="BC17" s="101"/>
      <c r="BD17" s="3"/>
      <c r="BE17" s="3"/>
      <c r="BF17" s="3"/>
      <c r="BG17" s="3"/>
    </row>
    <row r="18" spans="6:71" ht="38.1" customHeight="1">
      <c r="F18" s="61" t="s">
        <v>36</v>
      </c>
      <c r="G18" s="61"/>
      <c r="H18" s="61"/>
      <c r="I18" s="61"/>
      <c r="J18" s="61"/>
      <c r="K18" s="61"/>
      <c r="L18" s="61"/>
      <c r="M18" s="88"/>
      <c r="N18" s="88"/>
      <c r="O18" s="88"/>
      <c r="P18" s="88"/>
      <c r="Q18" s="88"/>
      <c r="R18" s="88"/>
      <c r="S18" s="88"/>
      <c r="T18" s="22" t="s">
        <v>32</v>
      </c>
      <c r="U18" s="12"/>
      <c r="AH18" s="91" t="s">
        <v>37</v>
      </c>
      <c r="AI18" s="92"/>
      <c r="AJ18" s="93"/>
      <c r="AK18" s="95" t="s">
        <v>38</v>
      </c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7"/>
      <c r="BE18" s="3"/>
      <c r="BF18" s="3"/>
      <c r="BG18" s="3"/>
    </row>
    <row r="19" spans="6:71" ht="25.35" customHeight="1">
      <c r="AV19" s="3"/>
      <c r="AW19" s="3"/>
      <c r="AX19" s="3"/>
      <c r="AY19" s="3"/>
      <c r="AZ19" s="3"/>
      <c r="BA19" s="3"/>
      <c r="BB19" s="3"/>
      <c r="BC19" s="3"/>
      <c r="BD19" s="3"/>
      <c r="BE19" s="7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</row>
    <row r="20" spans="6:71" ht="25.35" customHeight="1"/>
    <row r="21" spans="6:71" ht="25.35" customHeight="1"/>
    <row r="22" spans="6:71" ht="25.35" customHeight="1"/>
    <row r="23" spans="6:71" ht="25.35" customHeight="1"/>
  </sheetData>
  <sheetProtection sheet="1" objects="1" scenarios="1"/>
  <dataConsolidate/>
  <mergeCells count="57">
    <mergeCell ref="AH18:AJ18"/>
    <mergeCell ref="AH15:BC15"/>
    <mergeCell ref="AH16:AJ16"/>
    <mergeCell ref="BA16:BC16"/>
    <mergeCell ref="AP16:AR16"/>
    <mergeCell ref="AS16:AV16"/>
    <mergeCell ref="AH17:AJ17"/>
    <mergeCell ref="AK17:AO17"/>
    <mergeCell ref="AP17:AT17"/>
    <mergeCell ref="AK18:BC18"/>
    <mergeCell ref="AU17:BC17"/>
    <mergeCell ref="AK16:AO16"/>
    <mergeCell ref="AW16:AZ16"/>
    <mergeCell ref="F15:L15"/>
    <mergeCell ref="F16:L16"/>
    <mergeCell ref="M15:AB15"/>
    <mergeCell ref="M16:AB16"/>
    <mergeCell ref="F17:L17"/>
    <mergeCell ref="F7:L7"/>
    <mergeCell ref="M5:AB5"/>
    <mergeCell ref="M7:AB7"/>
    <mergeCell ref="F18:L18"/>
    <mergeCell ref="M17:S17"/>
    <mergeCell ref="M18:S18"/>
    <mergeCell ref="M6:AB6"/>
    <mergeCell ref="F14:L14"/>
    <mergeCell ref="F13:L13"/>
    <mergeCell ref="M8:AB8"/>
    <mergeCell ref="M9:AB9"/>
    <mergeCell ref="M13:AB13"/>
    <mergeCell ref="M14:AB14"/>
    <mergeCell ref="F12:AB12"/>
    <mergeCell ref="F8:L8"/>
    <mergeCell ref="F10:L10"/>
    <mergeCell ref="AS8:BB8"/>
    <mergeCell ref="AH8:AR8"/>
    <mergeCell ref="AH10:AR10"/>
    <mergeCell ref="AH4:BC4"/>
    <mergeCell ref="F4:AB4"/>
    <mergeCell ref="AX7:BB7"/>
    <mergeCell ref="AS7:AW7"/>
    <mergeCell ref="AS5:BB5"/>
    <mergeCell ref="AV6:AW6"/>
    <mergeCell ref="AS6:AU6"/>
    <mergeCell ref="AX6:BB6"/>
    <mergeCell ref="AH7:AR7"/>
    <mergeCell ref="AH6:AR6"/>
    <mergeCell ref="AH5:AR5"/>
    <mergeCell ref="F5:L5"/>
    <mergeCell ref="F6:L6"/>
    <mergeCell ref="AH14:AR14"/>
    <mergeCell ref="AS10:BC10"/>
    <mergeCell ref="AS14:BC14"/>
    <mergeCell ref="F9:L9"/>
    <mergeCell ref="AH9:AR9"/>
    <mergeCell ref="AS9:BC9"/>
    <mergeCell ref="M10:AB10"/>
  </mergeCells>
  <phoneticPr fontId="1"/>
  <dataValidations count="3">
    <dataValidation type="list" allowBlank="1" showInputMessage="1" showErrorMessage="1" sqref="AS7:AW7" xr:uid="{4E172188-EDE0-40CA-B85D-3A67B080DC33}">
      <formula1>"申し込む,不要"</formula1>
    </dataValidation>
    <dataValidation type="list" allowBlank="1" showInputMessage="1" showErrorMessage="1" sqref="M16" xr:uid="{B49B6CEF-34D6-4AA0-8948-072E7E1F0C93}">
      <formula1>"あり,なし"</formula1>
    </dataValidation>
    <dataValidation type="list" allowBlank="1" showInputMessage="1" showErrorMessage="1" sqref="AD13:AE13" xr:uid="{3B0F8BC9-C1F0-4E7B-8253-00468011D5F2}">
      <formula1>"A級,B級"</formula1>
    </dataValidation>
  </dataValidations>
  <pageMargins left="0.51181102362204722" right="0.51181102362204722" top="0.39370078740157483" bottom="0.39370078740157483" header="0.31496062992125984" footer="0.31496062992125984"/>
  <pageSetup paperSize="9" scale="7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152F5-F0C4-47AF-9A5F-EECFCBC605DD}">
  <sheetPr transitionEvaluation="1"/>
  <dimension ref="A1:AH21"/>
  <sheetViews>
    <sheetView showGridLines="0" view="pageBreakPreview" topLeftCell="A19" zoomScaleNormal="100" zoomScaleSheetLayoutView="100" workbookViewId="0">
      <selection activeCell="K3" sqref="K3:M3"/>
    </sheetView>
  </sheetViews>
  <sheetFormatPr defaultColWidth="8.875" defaultRowHeight="13.5" outlineLevelCol="1"/>
  <cols>
    <col min="1" max="2" width="2.875" style="1" customWidth="1"/>
    <col min="3" max="3" width="30.875" style="1" customWidth="1"/>
    <col min="4" max="4" width="21.625" style="1" customWidth="1"/>
    <col min="5" max="5" width="13.125" style="1" customWidth="1"/>
    <col min="6" max="6" width="13.5" style="1" customWidth="1"/>
    <col min="7" max="9" width="2.875" style="1" customWidth="1"/>
    <col min="10" max="10" width="24.875" style="1" customWidth="1"/>
    <col min="11" max="11" width="15.375" style="1" customWidth="1"/>
    <col min="12" max="12" width="30.5" style="1" customWidth="1"/>
    <col min="13" max="13" width="16.625" style="1" customWidth="1"/>
    <col min="14" max="23" width="2.875" style="1" customWidth="1"/>
    <col min="24" max="24" width="23" style="1" customWidth="1"/>
    <col min="25" max="25" width="12.625" style="1" hidden="1" customWidth="1" outlineLevel="1"/>
    <col min="26" max="31" width="5.875" style="1" hidden="1" customWidth="1" outlineLevel="1"/>
    <col min="32" max="33" width="8.875" style="1" hidden="1" customWidth="1" outlineLevel="1"/>
    <col min="34" max="34" width="8.875" style="1" collapsed="1"/>
    <col min="35" max="16384" width="8.875" style="1"/>
  </cols>
  <sheetData>
    <row r="1" spans="1:13" ht="24.6" customHeight="1">
      <c r="C1" s="2" t="s">
        <v>0</v>
      </c>
    </row>
    <row r="2" spans="1:13" ht="24.6" customHeight="1">
      <c r="C2" s="2" t="s">
        <v>39</v>
      </c>
    </row>
    <row r="3" spans="1:13" ht="25.35" customHeight="1">
      <c r="H3" s="105" t="s">
        <v>3</v>
      </c>
      <c r="I3" s="105"/>
      <c r="J3" s="105"/>
      <c r="K3" s="106" t="str">
        <f>IF(料金表!M5="","",料金表!M5)</f>
        <v/>
      </c>
      <c r="L3" s="107"/>
      <c r="M3" s="107"/>
    </row>
    <row r="4" spans="1:13" ht="25.35" customHeight="1">
      <c r="K4" s="17"/>
      <c r="L4" s="17"/>
      <c r="M4" s="17"/>
    </row>
    <row r="5" spans="1:13" ht="25.35" customHeight="1">
      <c r="A5" s="102" t="s">
        <v>40</v>
      </c>
      <c r="B5" s="102"/>
      <c r="C5" s="102"/>
      <c r="D5" s="102"/>
      <c r="E5" s="102"/>
      <c r="F5" s="102"/>
      <c r="H5" s="103" t="s">
        <v>41</v>
      </c>
      <c r="I5" s="104"/>
      <c r="J5" s="104"/>
      <c r="K5" s="104"/>
      <c r="L5" s="104"/>
      <c r="M5" s="104"/>
    </row>
    <row r="6" spans="1:13" ht="32.85" customHeight="1">
      <c r="A6" s="61" t="s">
        <v>42</v>
      </c>
      <c r="B6" s="61"/>
      <c r="C6" s="39" t="s">
        <v>43</v>
      </c>
      <c r="D6" s="39" t="s">
        <v>44</v>
      </c>
      <c r="E6" s="46" t="s">
        <v>45</v>
      </c>
      <c r="F6" s="40" t="s">
        <v>46</v>
      </c>
      <c r="H6" s="61" t="s">
        <v>42</v>
      </c>
      <c r="I6" s="61"/>
      <c r="J6" s="39" t="s">
        <v>47</v>
      </c>
      <c r="K6" s="36" t="s">
        <v>48</v>
      </c>
      <c r="L6" s="36" t="s">
        <v>49</v>
      </c>
      <c r="M6" s="36" t="s">
        <v>48</v>
      </c>
    </row>
    <row r="7" spans="1:13" s="9" customFormat="1" ht="30" customHeight="1">
      <c r="A7" s="108">
        <v>1</v>
      </c>
      <c r="B7" s="108"/>
      <c r="C7" s="33"/>
      <c r="D7" s="33"/>
      <c r="E7" s="33"/>
      <c r="F7" s="34"/>
      <c r="H7" s="108">
        <v>1</v>
      </c>
      <c r="I7" s="108"/>
      <c r="J7" s="33"/>
      <c r="K7" s="35"/>
      <c r="L7" s="35"/>
      <c r="M7" s="35"/>
    </row>
    <row r="8" spans="1:13" s="9" customFormat="1" ht="30" customHeight="1">
      <c r="A8" s="108">
        <v>2</v>
      </c>
      <c r="B8" s="108"/>
      <c r="C8" s="33"/>
      <c r="D8" s="33"/>
      <c r="E8" s="33"/>
      <c r="F8" s="34"/>
      <c r="H8" s="108">
        <v>2</v>
      </c>
      <c r="I8" s="108"/>
      <c r="J8" s="33"/>
      <c r="K8" s="37"/>
      <c r="L8" s="37"/>
      <c r="M8" s="37"/>
    </row>
    <row r="9" spans="1:13" s="9" customFormat="1" ht="30" customHeight="1">
      <c r="A9" s="108">
        <v>3</v>
      </c>
      <c r="B9" s="108"/>
      <c r="C9" s="33"/>
      <c r="D9" s="33"/>
      <c r="E9" s="33"/>
      <c r="F9" s="34"/>
      <c r="H9" s="108">
        <v>3</v>
      </c>
      <c r="I9" s="108"/>
      <c r="J9" s="33"/>
      <c r="K9" s="37"/>
      <c r="L9" s="37"/>
      <c r="M9" s="37"/>
    </row>
    <row r="10" spans="1:13" s="9" customFormat="1" ht="30" customHeight="1">
      <c r="A10" s="108">
        <v>4</v>
      </c>
      <c r="B10" s="108"/>
      <c r="C10" s="33"/>
      <c r="D10" s="33"/>
      <c r="E10" s="33"/>
      <c r="F10" s="34"/>
      <c r="H10" s="108">
        <v>4</v>
      </c>
      <c r="I10" s="108"/>
      <c r="J10" s="33"/>
      <c r="K10" s="37"/>
      <c r="L10" s="37"/>
      <c r="M10" s="37"/>
    </row>
    <row r="11" spans="1:13" s="9" customFormat="1" ht="30" customHeight="1">
      <c r="A11" s="108">
        <v>5</v>
      </c>
      <c r="B11" s="108"/>
      <c r="C11" s="33"/>
      <c r="D11" s="33"/>
      <c r="E11" s="33"/>
      <c r="F11" s="34"/>
      <c r="H11" s="108">
        <v>5</v>
      </c>
      <c r="I11" s="108"/>
      <c r="J11" s="33"/>
      <c r="K11" s="37"/>
      <c r="L11" s="37"/>
      <c r="M11" s="37"/>
    </row>
    <row r="12" spans="1:13" s="9" customFormat="1" ht="30" customHeight="1">
      <c r="A12" s="108">
        <v>6</v>
      </c>
      <c r="B12" s="108"/>
      <c r="C12" s="33"/>
      <c r="D12" s="33"/>
      <c r="E12" s="33"/>
      <c r="F12" s="34"/>
      <c r="H12" s="109" t="s">
        <v>50</v>
      </c>
      <c r="I12" s="109"/>
      <c r="J12" s="109"/>
      <c r="K12" s="109"/>
      <c r="L12" s="109"/>
      <c r="M12" s="109"/>
    </row>
    <row r="13" spans="1:13" s="9" customFormat="1" ht="30" customHeight="1">
      <c r="A13" s="108">
        <v>7</v>
      </c>
      <c r="B13" s="108"/>
      <c r="C13" s="33"/>
      <c r="D13" s="33"/>
      <c r="E13" s="33"/>
      <c r="F13" s="34"/>
    </row>
    <row r="14" spans="1:13" s="9" customFormat="1" ht="30" customHeight="1">
      <c r="A14" s="108">
        <v>8</v>
      </c>
      <c r="B14" s="108"/>
      <c r="C14" s="33"/>
      <c r="D14" s="33"/>
      <c r="E14" s="33"/>
      <c r="F14" s="34"/>
    </row>
    <row r="15" spans="1:13" s="9" customFormat="1" ht="30" customHeight="1">
      <c r="A15" s="108">
        <v>9</v>
      </c>
      <c r="B15" s="108"/>
      <c r="C15" s="33"/>
      <c r="D15" s="33"/>
      <c r="E15" s="33"/>
      <c r="F15" s="34"/>
    </row>
    <row r="16" spans="1:13" s="9" customFormat="1" ht="30" customHeight="1">
      <c r="A16" s="108">
        <v>10</v>
      </c>
      <c r="B16" s="108"/>
      <c r="C16" s="33"/>
      <c r="D16" s="33"/>
      <c r="E16" s="33"/>
      <c r="F16" s="34"/>
    </row>
    <row r="17" spans="1:6" s="9" customFormat="1" ht="30" customHeight="1">
      <c r="A17" s="108">
        <v>11</v>
      </c>
      <c r="B17" s="108"/>
      <c r="C17" s="33"/>
      <c r="D17" s="33"/>
      <c r="E17" s="33"/>
      <c r="F17" s="34"/>
    </row>
    <row r="18" spans="1:6" s="9" customFormat="1" ht="30" customHeight="1">
      <c r="A18" s="108">
        <v>12</v>
      </c>
      <c r="B18" s="108"/>
      <c r="C18" s="33"/>
      <c r="D18" s="33"/>
      <c r="E18" s="33"/>
      <c r="F18" s="34"/>
    </row>
    <row r="19" spans="1:6" s="9" customFormat="1" ht="30" customHeight="1">
      <c r="A19" s="108">
        <v>13</v>
      </c>
      <c r="B19" s="108"/>
      <c r="C19" s="33"/>
      <c r="D19" s="33"/>
      <c r="E19" s="33"/>
      <c r="F19" s="34"/>
    </row>
    <row r="20" spans="1:6" s="9" customFormat="1" ht="30" customHeight="1">
      <c r="A20" s="108">
        <v>14</v>
      </c>
      <c r="B20" s="108"/>
      <c r="C20" s="33"/>
      <c r="D20" s="33"/>
      <c r="E20" s="33"/>
      <c r="F20" s="34"/>
    </row>
    <row r="21" spans="1:6" s="9" customFormat="1" ht="30" customHeight="1">
      <c r="A21" s="108">
        <v>15</v>
      </c>
      <c r="B21" s="108"/>
      <c r="C21" s="33"/>
      <c r="D21" s="33"/>
      <c r="E21" s="33"/>
      <c r="F21" s="34"/>
    </row>
  </sheetData>
  <sheetProtection sheet="1" objects="1" scenarios="1"/>
  <dataConsolidate/>
  <mergeCells count="27">
    <mergeCell ref="A21:B21"/>
    <mergeCell ref="A19:B19"/>
    <mergeCell ref="A20:B20"/>
    <mergeCell ref="A17:B17"/>
    <mergeCell ref="A18:B18"/>
    <mergeCell ref="A15:B15"/>
    <mergeCell ref="A16:B16"/>
    <mergeCell ref="A13:B13"/>
    <mergeCell ref="A14:B14"/>
    <mergeCell ref="A12:B12"/>
    <mergeCell ref="H12:M12"/>
    <mergeCell ref="A11:B11"/>
    <mergeCell ref="H11:I11"/>
    <mergeCell ref="A10:B10"/>
    <mergeCell ref="H10:I10"/>
    <mergeCell ref="A9:B9"/>
    <mergeCell ref="H9:I9"/>
    <mergeCell ref="A8:B8"/>
    <mergeCell ref="H8:I8"/>
    <mergeCell ref="A7:B7"/>
    <mergeCell ref="H7:I7"/>
    <mergeCell ref="A5:F5"/>
    <mergeCell ref="H5:M5"/>
    <mergeCell ref="A6:B6"/>
    <mergeCell ref="H6:I6"/>
    <mergeCell ref="H3:J3"/>
    <mergeCell ref="K3:M3"/>
  </mergeCells>
  <phoneticPr fontId="1"/>
  <dataValidations count="1">
    <dataValidation type="list" allowBlank="1" showInputMessage="1" showErrorMessage="1" sqref="F7:F21" xr:uid="{E7CB8B68-9711-41C2-9216-E59F5AAFFEC9}">
      <formula1>"A級,B級"</formula1>
    </dataValidation>
  </dataValidations>
  <pageMargins left="0.51181102362204722" right="0.51181102362204722" top="0.39370078740157483" bottom="0.39370078740157483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B04AE-1CF3-4A08-8038-5E3A31BC221E}">
  <sheetPr transitionEvaluation="1"/>
  <dimension ref="A1:AU33"/>
  <sheetViews>
    <sheetView showGridLines="0" view="pageBreakPreview" topLeftCell="A7" zoomScaleNormal="100" zoomScaleSheetLayoutView="100" workbookViewId="0">
      <selection activeCell="H3" sqref="H3:U3"/>
    </sheetView>
  </sheetViews>
  <sheetFormatPr defaultColWidth="8.875" defaultRowHeight="13.5" outlineLevelCol="1"/>
  <cols>
    <col min="1" max="2" width="2.875" style="1" customWidth="1"/>
    <col min="3" max="3" width="24.375" style="1" customWidth="1"/>
    <col min="4" max="4" width="22.125" style="1" customWidth="1"/>
    <col min="5" max="5" width="10.875" style="1" customWidth="1"/>
    <col min="6" max="6" width="8" style="1" customWidth="1"/>
    <col min="7" max="7" width="24.875" style="1" customWidth="1"/>
    <col min="8" max="8" width="5.125" style="1" customWidth="1"/>
    <col min="9" max="9" width="5.625" style="1" customWidth="1"/>
    <col min="10" max="10" width="8.375" style="1" customWidth="1"/>
    <col min="11" max="11" width="13.625" style="1" customWidth="1"/>
    <col min="12" max="36" width="2.875" style="1" customWidth="1"/>
    <col min="37" max="37" width="23" style="1" customWidth="1"/>
    <col min="38" max="38" width="12.625" style="1" hidden="1" customWidth="1" outlineLevel="1"/>
    <col min="39" max="44" width="5.875" style="1" hidden="1" customWidth="1" outlineLevel="1"/>
    <col min="45" max="46" width="8.875" style="1" hidden="1" customWidth="1" outlineLevel="1"/>
    <col min="47" max="47" width="8.875" style="1" collapsed="1"/>
    <col min="48" max="16384" width="8.875" style="1"/>
  </cols>
  <sheetData>
    <row r="1" spans="1:27" ht="24.6" customHeight="1">
      <c r="C1" s="2" t="s">
        <v>0</v>
      </c>
    </row>
    <row r="2" spans="1:27" ht="24.6" customHeight="1">
      <c r="C2" s="2" t="s">
        <v>51</v>
      </c>
    </row>
    <row r="3" spans="1:27" ht="25.35" customHeight="1">
      <c r="G3" s="38" t="s">
        <v>3</v>
      </c>
      <c r="H3" s="106" t="str">
        <f>IF(料金表!M5="","",料金表!M5)</f>
        <v/>
      </c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15"/>
    </row>
    <row r="4" spans="1:27" ht="16.350000000000001" customHeight="1">
      <c r="H4" s="14"/>
      <c r="I4" s="14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7" ht="32.85" customHeight="1">
      <c r="A5" s="121" t="s">
        <v>42</v>
      </c>
      <c r="B5" s="122"/>
      <c r="C5" s="110" t="s">
        <v>52</v>
      </c>
      <c r="D5" s="110" t="s">
        <v>44</v>
      </c>
      <c r="E5" s="112" t="s">
        <v>53</v>
      </c>
      <c r="F5" s="125" t="s">
        <v>54</v>
      </c>
      <c r="G5" s="110" t="s">
        <v>55</v>
      </c>
      <c r="H5" s="112" t="s">
        <v>56</v>
      </c>
      <c r="I5" s="114" t="s">
        <v>57</v>
      </c>
      <c r="J5" s="114" t="s">
        <v>58</v>
      </c>
      <c r="K5" s="114" t="s">
        <v>59</v>
      </c>
      <c r="L5" s="116" t="s">
        <v>60</v>
      </c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21"/>
      <c r="Y5" s="21"/>
      <c r="Z5" s="21"/>
      <c r="AA5" s="21"/>
    </row>
    <row r="6" spans="1:27" ht="32.85" customHeight="1">
      <c r="A6" s="123"/>
      <c r="B6" s="124"/>
      <c r="C6" s="111"/>
      <c r="D6" s="111"/>
      <c r="E6" s="113"/>
      <c r="F6" s="126"/>
      <c r="G6" s="111"/>
      <c r="H6" s="113"/>
      <c r="I6" s="114"/>
      <c r="J6" s="114"/>
      <c r="K6" s="114"/>
      <c r="L6" s="117" t="s">
        <v>61</v>
      </c>
      <c r="M6" s="118"/>
      <c r="N6" s="118"/>
      <c r="O6" s="119"/>
      <c r="P6" s="117" t="s">
        <v>62</v>
      </c>
      <c r="Q6" s="118"/>
      <c r="R6" s="118"/>
      <c r="S6" s="119"/>
      <c r="T6" s="120" t="s">
        <v>63</v>
      </c>
      <c r="U6" s="120"/>
      <c r="V6" s="120"/>
      <c r="W6" s="120"/>
    </row>
    <row r="7" spans="1:27" s="15" customFormat="1" ht="33" customHeight="1">
      <c r="A7" s="108">
        <v>1</v>
      </c>
      <c r="B7" s="108"/>
      <c r="C7" s="33"/>
      <c r="D7" s="33"/>
      <c r="E7" s="27"/>
      <c r="F7" s="33"/>
      <c r="G7" s="33"/>
      <c r="H7" s="33"/>
      <c r="I7" s="34"/>
      <c r="J7" s="34"/>
      <c r="K7" s="34"/>
      <c r="L7" s="127"/>
      <c r="M7" s="128"/>
      <c r="N7" s="128"/>
      <c r="O7" s="129"/>
      <c r="P7" s="127"/>
      <c r="Q7" s="128"/>
      <c r="R7" s="128"/>
      <c r="S7" s="129"/>
      <c r="T7" s="131"/>
      <c r="U7" s="130"/>
      <c r="V7" s="130"/>
      <c r="W7" s="130"/>
    </row>
    <row r="8" spans="1:27" s="15" customFormat="1" ht="33" customHeight="1">
      <c r="A8" s="108">
        <v>2</v>
      </c>
      <c r="B8" s="108"/>
      <c r="C8" s="33"/>
      <c r="D8" s="33"/>
      <c r="E8" s="27"/>
      <c r="F8" s="33"/>
      <c r="G8" s="33"/>
      <c r="H8" s="33"/>
      <c r="I8" s="34"/>
      <c r="J8" s="34"/>
      <c r="K8" s="34"/>
      <c r="L8" s="127"/>
      <c r="M8" s="128"/>
      <c r="N8" s="128"/>
      <c r="O8" s="129"/>
      <c r="P8" s="127"/>
      <c r="Q8" s="128"/>
      <c r="R8" s="128"/>
      <c r="S8" s="129"/>
      <c r="T8" s="130"/>
      <c r="U8" s="130"/>
      <c r="V8" s="130"/>
      <c r="W8" s="130"/>
    </row>
    <row r="9" spans="1:27" s="15" customFormat="1" ht="33" customHeight="1">
      <c r="A9" s="108">
        <v>3</v>
      </c>
      <c r="B9" s="108"/>
      <c r="C9" s="33"/>
      <c r="D9" s="33"/>
      <c r="E9" s="27"/>
      <c r="F9" s="33"/>
      <c r="G9" s="33"/>
      <c r="H9" s="33"/>
      <c r="I9" s="34"/>
      <c r="J9" s="34"/>
      <c r="K9" s="34"/>
      <c r="L9" s="127"/>
      <c r="M9" s="128"/>
      <c r="N9" s="128"/>
      <c r="O9" s="129"/>
      <c r="P9" s="127"/>
      <c r="Q9" s="128"/>
      <c r="R9" s="128"/>
      <c r="S9" s="129"/>
      <c r="T9" s="130"/>
      <c r="U9" s="130"/>
      <c r="V9" s="130"/>
      <c r="W9" s="130"/>
    </row>
    <row r="10" spans="1:27" s="15" customFormat="1" ht="33" customHeight="1">
      <c r="A10" s="108">
        <v>4</v>
      </c>
      <c r="B10" s="108"/>
      <c r="C10" s="33"/>
      <c r="D10" s="33"/>
      <c r="E10" s="27"/>
      <c r="F10" s="33"/>
      <c r="G10" s="33"/>
      <c r="H10" s="33"/>
      <c r="I10" s="34"/>
      <c r="J10" s="34"/>
      <c r="K10" s="34"/>
      <c r="L10" s="127"/>
      <c r="M10" s="128"/>
      <c r="N10" s="128"/>
      <c r="O10" s="129"/>
      <c r="P10" s="127"/>
      <c r="Q10" s="128"/>
      <c r="R10" s="128"/>
      <c r="S10" s="129"/>
      <c r="T10" s="130"/>
      <c r="U10" s="130"/>
      <c r="V10" s="130"/>
      <c r="W10" s="130"/>
    </row>
    <row r="11" spans="1:27" s="15" customFormat="1" ht="33" customHeight="1">
      <c r="A11" s="108">
        <v>5</v>
      </c>
      <c r="B11" s="108"/>
      <c r="C11" s="33"/>
      <c r="D11" s="33"/>
      <c r="E11" s="27"/>
      <c r="F11" s="33"/>
      <c r="G11" s="33"/>
      <c r="H11" s="33"/>
      <c r="I11" s="34"/>
      <c r="J11" s="34"/>
      <c r="K11" s="34"/>
      <c r="L11" s="127"/>
      <c r="M11" s="128"/>
      <c r="N11" s="128"/>
      <c r="O11" s="129"/>
      <c r="P11" s="127"/>
      <c r="Q11" s="128"/>
      <c r="R11" s="128"/>
      <c r="S11" s="129"/>
      <c r="T11" s="130"/>
      <c r="U11" s="130"/>
      <c r="V11" s="130"/>
      <c r="W11" s="130"/>
    </row>
    <row r="12" spans="1:27" s="15" customFormat="1" ht="33" customHeight="1">
      <c r="A12" s="108">
        <v>6</v>
      </c>
      <c r="B12" s="108"/>
      <c r="C12" s="33"/>
      <c r="D12" s="33"/>
      <c r="E12" s="27"/>
      <c r="F12" s="33"/>
      <c r="G12" s="33"/>
      <c r="H12" s="33"/>
      <c r="I12" s="34"/>
      <c r="J12" s="34"/>
      <c r="K12" s="34"/>
      <c r="L12" s="127"/>
      <c r="M12" s="128"/>
      <c r="N12" s="128"/>
      <c r="O12" s="129"/>
      <c r="P12" s="127"/>
      <c r="Q12" s="128"/>
      <c r="R12" s="128"/>
      <c r="S12" s="129"/>
      <c r="T12" s="130"/>
      <c r="U12" s="130"/>
      <c r="V12" s="130"/>
      <c r="W12" s="130"/>
    </row>
    <row r="13" spans="1:27" s="15" customFormat="1" ht="33" customHeight="1">
      <c r="A13" s="108">
        <v>7</v>
      </c>
      <c r="B13" s="108"/>
      <c r="C13" s="33"/>
      <c r="D13" s="33"/>
      <c r="E13" s="27"/>
      <c r="F13" s="33"/>
      <c r="G13" s="33"/>
      <c r="H13" s="33"/>
      <c r="I13" s="34"/>
      <c r="J13" s="34"/>
      <c r="K13" s="34"/>
      <c r="L13" s="127"/>
      <c r="M13" s="128"/>
      <c r="N13" s="128"/>
      <c r="O13" s="129"/>
      <c r="P13" s="127"/>
      <c r="Q13" s="128"/>
      <c r="R13" s="128"/>
      <c r="S13" s="129"/>
      <c r="T13" s="130"/>
      <c r="U13" s="130"/>
      <c r="V13" s="130"/>
      <c r="W13" s="130"/>
    </row>
    <row r="14" spans="1:27" s="15" customFormat="1" ht="33" customHeight="1">
      <c r="A14" s="108">
        <v>8</v>
      </c>
      <c r="B14" s="108"/>
      <c r="C14" s="33"/>
      <c r="D14" s="33"/>
      <c r="E14" s="27"/>
      <c r="F14" s="33"/>
      <c r="G14" s="33"/>
      <c r="H14" s="33"/>
      <c r="I14" s="34"/>
      <c r="J14" s="34"/>
      <c r="K14" s="34"/>
      <c r="L14" s="127"/>
      <c r="M14" s="128"/>
      <c r="N14" s="128"/>
      <c r="O14" s="129"/>
      <c r="P14" s="127"/>
      <c r="Q14" s="128"/>
      <c r="R14" s="128"/>
      <c r="S14" s="129"/>
      <c r="T14" s="130"/>
      <c r="U14" s="130"/>
      <c r="V14" s="130"/>
      <c r="W14" s="130"/>
    </row>
    <row r="15" spans="1:27" s="15" customFormat="1" ht="33" customHeight="1">
      <c r="A15" s="108">
        <v>9</v>
      </c>
      <c r="B15" s="108"/>
      <c r="C15" s="33"/>
      <c r="D15" s="33"/>
      <c r="E15" s="27"/>
      <c r="F15" s="33"/>
      <c r="G15" s="33"/>
      <c r="H15" s="33"/>
      <c r="I15" s="34"/>
      <c r="J15" s="34"/>
      <c r="K15" s="34"/>
      <c r="L15" s="127"/>
      <c r="M15" s="128"/>
      <c r="N15" s="128"/>
      <c r="O15" s="129"/>
      <c r="P15" s="127"/>
      <c r="Q15" s="128"/>
      <c r="R15" s="128"/>
      <c r="S15" s="129"/>
      <c r="T15" s="130"/>
      <c r="U15" s="130"/>
      <c r="V15" s="130"/>
      <c r="W15" s="130"/>
    </row>
    <row r="16" spans="1:27" s="15" customFormat="1" ht="33" customHeight="1">
      <c r="A16" s="108">
        <v>10</v>
      </c>
      <c r="B16" s="108"/>
      <c r="C16" s="33"/>
      <c r="D16" s="33"/>
      <c r="E16" s="27"/>
      <c r="F16" s="33"/>
      <c r="G16" s="33"/>
      <c r="H16" s="33"/>
      <c r="I16" s="34"/>
      <c r="J16" s="34"/>
      <c r="K16" s="34"/>
      <c r="L16" s="127"/>
      <c r="M16" s="128"/>
      <c r="N16" s="128"/>
      <c r="O16" s="129"/>
      <c r="P16" s="127"/>
      <c r="Q16" s="128"/>
      <c r="R16" s="128"/>
      <c r="S16" s="129"/>
      <c r="T16" s="130"/>
      <c r="U16" s="130"/>
      <c r="V16" s="130"/>
      <c r="W16" s="130"/>
    </row>
    <row r="17" spans="1:23" s="15" customFormat="1" ht="33" customHeight="1">
      <c r="A17" s="108">
        <v>11</v>
      </c>
      <c r="B17" s="108"/>
      <c r="C17" s="33"/>
      <c r="D17" s="33"/>
      <c r="E17" s="27"/>
      <c r="F17" s="33"/>
      <c r="G17" s="33"/>
      <c r="H17" s="33"/>
      <c r="I17" s="34"/>
      <c r="J17" s="34"/>
      <c r="K17" s="34"/>
      <c r="L17" s="127"/>
      <c r="M17" s="128"/>
      <c r="N17" s="128"/>
      <c r="O17" s="129"/>
      <c r="P17" s="127"/>
      <c r="Q17" s="128"/>
      <c r="R17" s="128"/>
      <c r="S17" s="129"/>
      <c r="T17" s="130"/>
      <c r="U17" s="130"/>
      <c r="V17" s="130"/>
      <c r="W17" s="130"/>
    </row>
    <row r="18" spans="1:23" s="15" customFormat="1" ht="33" customHeight="1">
      <c r="A18" s="108">
        <v>12</v>
      </c>
      <c r="B18" s="108"/>
      <c r="C18" s="33"/>
      <c r="D18" s="33"/>
      <c r="E18" s="27"/>
      <c r="F18" s="33"/>
      <c r="G18" s="33"/>
      <c r="H18" s="33"/>
      <c r="I18" s="34"/>
      <c r="J18" s="34"/>
      <c r="K18" s="34"/>
      <c r="L18" s="127"/>
      <c r="M18" s="128"/>
      <c r="N18" s="128"/>
      <c r="O18" s="129"/>
      <c r="P18" s="127"/>
      <c r="Q18" s="128"/>
      <c r="R18" s="128"/>
      <c r="S18" s="129"/>
      <c r="T18" s="130"/>
      <c r="U18" s="130"/>
      <c r="V18" s="130"/>
      <c r="W18" s="130"/>
    </row>
    <row r="19" spans="1:23" s="15" customFormat="1" ht="33" customHeight="1">
      <c r="A19" s="108">
        <v>13</v>
      </c>
      <c r="B19" s="108"/>
      <c r="C19" s="33"/>
      <c r="D19" s="33"/>
      <c r="E19" s="27"/>
      <c r="F19" s="33"/>
      <c r="G19" s="33"/>
      <c r="H19" s="33"/>
      <c r="I19" s="34"/>
      <c r="J19" s="34"/>
      <c r="K19" s="34"/>
      <c r="L19" s="127"/>
      <c r="M19" s="128"/>
      <c r="N19" s="128"/>
      <c r="O19" s="129"/>
      <c r="P19" s="127"/>
      <c r="Q19" s="128"/>
      <c r="R19" s="128"/>
      <c r="S19" s="129"/>
      <c r="T19" s="130"/>
      <c r="U19" s="130"/>
      <c r="V19" s="130"/>
      <c r="W19" s="130"/>
    </row>
    <row r="20" spans="1:23" s="15" customFormat="1" ht="33" customHeight="1">
      <c r="A20" s="108">
        <v>14</v>
      </c>
      <c r="B20" s="108"/>
      <c r="C20" s="33"/>
      <c r="D20" s="33"/>
      <c r="E20" s="27"/>
      <c r="F20" s="33"/>
      <c r="G20" s="33"/>
      <c r="H20" s="33"/>
      <c r="I20" s="34"/>
      <c r="J20" s="34"/>
      <c r="K20" s="34"/>
      <c r="L20" s="127"/>
      <c r="M20" s="128"/>
      <c r="N20" s="128"/>
      <c r="O20" s="129"/>
      <c r="P20" s="127"/>
      <c r="Q20" s="128"/>
      <c r="R20" s="128"/>
      <c r="S20" s="129"/>
      <c r="T20" s="130"/>
      <c r="U20" s="130"/>
      <c r="V20" s="130"/>
      <c r="W20" s="130"/>
    </row>
    <row r="21" spans="1:23" s="15" customFormat="1" ht="33" customHeight="1">
      <c r="A21" s="108">
        <v>15</v>
      </c>
      <c r="B21" s="108"/>
      <c r="C21" s="33"/>
      <c r="D21" s="33"/>
      <c r="E21" s="27"/>
      <c r="F21" s="33"/>
      <c r="G21" s="33"/>
      <c r="H21" s="33"/>
      <c r="I21" s="34"/>
      <c r="J21" s="34"/>
      <c r="K21" s="34"/>
      <c r="L21" s="127"/>
      <c r="M21" s="128"/>
      <c r="N21" s="128"/>
      <c r="O21" s="129"/>
      <c r="P21" s="127"/>
      <c r="Q21" s="128"/>
      <c r="R21" s="128"/>
      <c r="S21" s="129"/>
      <c r="T21" s="130"/>
      <c r="U21" s="130"/>
      <c r="V21" s="130"/>
      <c r="W21" s="130"/>
    </row>
    <row r="22" spans="1:23" ht="25.35" customHeight="1"/>
    <row r="23" spans="1:23" ht="25.35" customHeight="1"/>
    <row r="24" spans="1:23" ht="25.35" customHeight="1"/>
    <row r="25" spans="1:23" ht="25.35" customHeight="1"/>
    <row r="26" spans="1:23" ht="25.35" customHeight="1"/>
    <row r="27" spans="1:23" ht="25.35" customHeight="1"/>
    <row r="28" spans="1:23" ht="25.35" customHeight="1"/>
    <row r="29" spans="1:23" ht="25.35" customHeight="1"/>
    <row r="30" spans="1:23" ht="25.35" customHeight="1"/>
    <row r="31" spans="1:23" ht="25.35" customHeight="1"/>
    <row r="32" spans="1:23" ht="25.35" customHeight="1"/>
    <row r="33" ht="25.35" customHeight="1"/>
  </sheetData>
  <sheetProtection sheet="1" objects="1" scenarios="1"/>
  <dataConsolidate/>
  <mergeCells count="75">
    <mergeCell ref="A21:B21"/>
    <mergeCell ref="P19:S19"/>
    <mergeCell ref="T19:W19"/>
    <mergeCell ref="A20:B20"/>
    <mergeCell ref="L19:O19"/>
    <mergeCell ref="P21:S21"/>
    <mergeCell ref="T21:W21"/>
    <mergeCell ref="L21:O21"/>
    <mergeCell ref="L20:O20"/>
    <mergeCell ref="P20:S20"/>
    <mergeCell ref="T20:W20"/>
    <mergeCell ref="L18:O18"/>
    <mergeCell ref="P18:S18"/>
    <mergeCell ref="T18:W18"/>
    <mergeCell ref="A19:B19"/>
    <mergeCell ref="P17:S17"/>
    <mergeCell ref="T17:W17"/>
    <mergeCell ref="A18:B18"/>
    <mergeCell ref="L17:O17"/>
    <mergeCell ref="L16:O16"/>
    <mergeCell ref="P16:S16"/>
    <mergeCell ref="T16:W16"/>
    <mergeCell ref="A17:B17"/>
    <mergeCell ref="P15:S15"/>
    <mergeCell ref="T15:W15"/>
    <mergeCell ref="A16:B16"/>
    <mergeCell ref="L15:O15"/>
    <mergeCell ref="L14:O14"/>
    <mergeCell ref="P14:S14"/>
    <mergeCell ref="T14:W14"/>
    <mergeCell ref="A15:B15"/>
    <mergeCell ref="P13:S13"/>
    <mergeCell ref="T13:W13"/>
    <mergeCell ref="A14:B14"/>
    <mergeCell ref="L13:O13"/>
    <mergeCell ref="L12:O12"/>
    <mergeCell ref="P12:S12"/>
    <mergeCell ref="T12:W12"/>
    <mergeCell ref="A13:B13"/>
    <mergeCell ref="P11:S11"/>
    <mergeCell ref="T11:W11"/>
    <mergeCell ref="A12:B12"/>
    <mergeCell ref="L11:O11"/>
    <mergeCell ref="L10:O10"/>
    <mergeCell ref="P10:S10"/>
    <mergeCell ref="T10:W10"/>
    <mergeCell ref="A11:B11"/>
    <mergeCell ref="P9:S9"/>
    <mergeCell ref="T9:W9"/>
    <mergeCell ref="A10:B10"/>
    <mergeCell ref="L9:O9"/>
    <mergeCell ref="L8:O8"/>
    <mergeCell ref="P8:S8"/>
    <mergeCell ref="T8:W8"/>
    <mergeCell ref="A9:B9"/>
    <mergeCell ref="P7:S7"/>
    <mergeCell ref="T7:W7"/>
    <mergeCell ref="A8:B8"/>
    <mergeCell ref="L7:O7"/>
    <mergeCell ref="A7:B7"/>
    <mergeCell ref="A5:B6"/>
    <mergeCell ref="C5:C6"/>
    <mergeCell ref="D5:D6"/>
    <mergeCell ref="E5:E6"/>
    <mergeCell ref="F5:F6"/>
    <mergeCell ref="G5:G6"/>
    <mergeCell ref="H5:H6"/>
    <mergeCell ref="I5:I6"/>
    <mergeCell ref="J5:J6"/>
    <mergeCell ref="H3:U3"/>
    <mergeCell ref="K5:K6"/>
    <mergeCell ref="L5:W5"/>
    <mergeCell ref="L6:O6"/>
    <mergeCell ref="P6:S6"/>
    <mergeCell ref="T6:W6"/>
  </mergeCells>
  <phoneticPr fontId="1"/>
  <dataValidations count="2">
    <dataValidation type="list" allowBlank="1" showInputMessage="1" showErrorMessage="1" sqref="F7:F21" xr:uid="{E4BD045D-A199-472A-843C-06D4591D62F0}">
      <formula1>"中D,中C,中B,中A,大"</formula1>
    </dataValidation>
    <dataValidation type="list" allowBlank="1" showInputMessage="1" showErrorMessage="1" sqref="I7:I21" xr:uid="{AB24B26D-0550-4A31-9C4C-0F7C76C7C0B1}">
      <formula1>"牡,牝,セン"</formula1>
    </dataValidation>
  </dataValidations>
  <pageMargins left="0.51181102362204722" right="0.51181102362204722" top="0.39370078740157483" bottom="0.39370078740157483" header="0.31496062992125984" footer="0.31496062992125984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EDD00-D10C-44D0-8BC5-ABED612CE19C}">
  <sheetPr transitionEvaluation="1"/>
  <dimension ref="A1:X42"/>
  <sheetViews>
    <sheetView showGridLines="0" tabSelected="1" view="pageBreakPreview" topLeftCell="G29" zoomScaleNormal="100" zoomScaleSheetLayoutView="100" workbookViewId="0">
      <selection activeCell="U33" sqref="U33"/>
    </sheetView>
  </sheetViews>
  <sheetFormatPr defaultColWidth="8.875" defaultRowHeight="13.5" outlineLevelCol="1"/>
  <cols>
    <col min="1" max="2" width="2.875" style="1" customWidth="1"/>
    <col min="3" max="3" width="19.375" style="1" customWidth="1"/>
    <col min="4" max="4" width="22" style="1" customWidth="1"/>
    <col min="5" max="6" width="13.375" style="1" customWidth="1"/>
    <col min="7" max="7" width="5.625" style="1" customWidth="1"/>
    <col min="8" max="8" width="10" style="1" customWidth="1"/>
    <col min="9" max="9" width="13.5" style="1" customWidth="1"/>
    <col min="10" max="10" width="5.625" style="1" customWidth="1"/>
    <col min="11" max="11" width="11" style="1" customWidth="1"/>
    <col min="12" max="12" width="13.125" style="1" customWidth="1"/>
    <col min="13" max="13" width="5.625" style="1" customWidth="1"/>
    <col min="14" max="14" width="10.25" style="1" customWidth="1"/>
    <col min="15" max="15" width="13.125" style="1" customWidth="1"/>
    <col min="16" max="20" width="2.875" style="1" customWidth="1"/>
    <col min="21" max="21" width="21.375" style="48" customWidth="1" outlineLevel="1"/>
    <col min="22" max="22" width="13.625" style="1" customWidth="1" outlineLevel="1"/>
    <col min="23" max="24" width="8.875" style="1" customWidth="1" outlineLevel="1"/>
    <col min="25" max="16384" width="8.875" style="1"/>
  </cols>
  <sheetData>
    <row r="1" spans="1:21" ht="18.75">
      <c r="C1" s="2" t="s">
        <v>95</v>
      </c>
    </row>
    <row r="2" spans="1:21" ht="25.35" customHeight="1">
      <c r="I2" s="38" t="s">
        <v>3</v>
      </c>
      <c r="J2" s="106" t="str">
        <f>IF(料金表!M5="","",料金表!M5)</f>
        <v/>
      </c>
      <c r="K2" s="107"/>
      <c r="L2" s="107"/>
      <c r="M2" s="107"/>
      <c r="N2" s="107"/>
      <c r="O2" s="107"/>
      <c r="P2" s="12"/>
      <c r="S2" s="48"/>
      <c r="U2" s="1"/>
    </row>
    <row r="3" spans="1:21" ht="18.600000000000001" customHeight="1">
      <c r="C3" s="26" t="s">
        <v>93</v>
      </c>
      <c r="J3" s="14"/>
      <c r="K3" s="14"/>
      <c r="L3" s="17"/>
      <c r="M3" s="17"/>
      <c r="N3" s="17"/>
      <c r="O3" s="17"/>
      <c r="P3" s="47"/>
      <c r="Q3" s="47"/>
      <c r="R3" s="47"/>
    </row>
    <row r="4" spans="1:21" ht="32.450000000000003" customHeight="1">
      <c r="A4" s="102" t="s">
        <v>42</v>
      </c>
      <c r="B4" s="102"/>
      <c r="C4" s="42" t="s">
        <v>64</v>
      </c>
      <c r="D4" s="41" t="s">
        <v>65</v>
      </c>
      <c r="E4" s="45" t="s">
        <v>66</v>
      </c>
      <c r="F4" s="44" t="s">
        <v>67</v>
      </c>
      <c r="G4" s="53" t="s">
        <v>94</v>
      </c>
      <c r="H4" s="45" t="s">
        <v>68</v>
      </c>
      <c r="I4" s="44" t="s">
        <v>69</v>
      </c>
      <c r="J4" s="53" t="s">
        <v>94</v>
      </c>
      <c r="K4" s="45" t="s">
        <v>70</v>
      </c>
      <c r="L4" s="43" t="s">
        <v>71</v>
      </c>
      <c r="M4" s="53" t="s">
        <v>94</v>
      </c>
      <c r="N4" s="45" t="s">
        <v>72</v>
      </c>
      <c r="O4" s="43" t="s">
        <v>71</v>
      </c>
      <c r="P4" s="5"/>
      <c r="Q4" s="5"/>
      <c r="R4" s="5"/>
      <c r="S4" s="5"/>
      <c r="T4" s="5"/>
    </row>
    <row r="5" spans="1:21" ht="27.95" customHeight="1">
      <c r="A5" s="132">
        <v>1</v>
      </c>
      <c r="B5" s="132"/>
      <c r="C5" s="35"/>
      <c r="D5" s="35"/>
      <c r="E5" s="31"/>
      <c r="F5" s="28" t="str">
        <f>IF(E5="","",VLOOKUP(E5,'種目金額一覧（非表示）'!$B$4:$C$22,2,0))</f>
        <v/>
      </c>
      <c r="G5" s="49"/>
      <c r="H5" s="49"/>
      <c r="I5" s="28" t="str">
        <f>IF(H5="","",VLOOKUP(H5,'種目金額一覧（非表示）'!$B$4:$C$22,2,0))</f>
        <v/>
      </c>
      <c r="J5" s="49"/>
      <c r="K5" s="31"/>
      <c r="L5" s="30" t="str">
        <f>IF(K5="","",VLOOKUP(K5,'種目金額一覧（非表示）'!$B$4:$C$22,2,0))</f>
        <v/>
      </c>
      <c r="M5" s="49"/>
      <c r="N5" s="31"/>
      <c r="O5" s="30" t="str">
        <f>IF(N5="","",VLOOKUP(N5,'種目金額一覧（非表示）'!$B$4:$C$25,2,0))</f>
        <v/>
      </c>
      <c r="P5" s="6"/>
      <c r="Q5" s="6"/>
      <c r="R5" s="6"/>
      <c r="S5" s="6"/>
      <c r="T5" s="6"/>
    </row>
    <row r="6" spans="1:21" ht="27.95" customHeight="1">
      <c r="A6" s="132">
        <v>2</v>
      </c>
      <c r="B6" s="132"/>
      <c r="C6" s="35"/>
      <c r="D6" s="35"/>
      <c r="E6" s="31"/>
      <c r="F6" s="28" t="str">
        <f>IF(E6="","",VLOOKUP(E6,'種目金額一覧（非表示）'!$B$4:$C$22,2,0))</f>
        <v/>
      </c>
      <c r="G6" s="49"/>
      <c r="H6" s="49"/>
      <c r="I6" s="28" t="str">
        <f>IF(H6="","",VLOOKUP(H6,'種目金額一覧（非表示）'!$B$4:$C$22,2,0))</f>
        <v/>
      </c>
      <c r="J6" s="49"/>
      <c r="K6" s="31"/>
      <c r="L6" s="30" t="str">
        <f>IF(K6="","",VLOOKUP(K6,'種目金額一覧（非表示）'!$B$4:$C$22,2,0))</f>
        <v/>
      </c>
      <c r="M6" s="49"/>
      <c r="N6" s="31"/>
      <c r="O6" s="30" t="str">
        <f>IF(N6="","",VLOOKUP(N6,'種目金額一覧（非表示）'!$B$4:$C$25,2,0))</f>
        <v/>
      </c>
      <c r="P6" s="6"/>
      <c r="Q6" s="6"/>
      <c r="R6" s="6"/>
      <c r="S6" s="6"/>
      <c r="T6" s="6"/>
    </row>
    <row r="7" spans="1:21" ht="27.95" customHeight="1">
      <c r="A7" s="132">
        <v>3</v>
      </c>
      <c r="B7" s="132"/>
      <c r="C7" s="35"/>
      <c r="D7" s="35"/>
      <c r="E7" s="31"/>
      <c r="F7" s="28" t="str">
        <f>IF(E7="","",VLOOKUP(E7,'種目金額一覧（非表示）'!$B$4:$C$22,2,0))</f>
        <v/>
      </c>
      <c r="G7" s="49"/>
      <c r="H7" s="49"/>
      <c r="I7" s="28" t="str">
        <f>IF(H7="","",VLOOKUP(H7,'種目金額一覧（非表示）'!$B$4:$C$22,2,0))</f>
        <v/>
      </c>
      <c r="J7" s="49"/>
      <c r="K7" s="31"/>
      <c r="L7" s="30" t="str">
        <f>IF(K7="","",VLOOKUP(K7,'種目金額一覧（非表示）'!$B$4:$C$22,2,0))</f>
        <v/>
      </c>
      <c r="M7" s="49"/>
      <c r="N7" s="31"/>
      <c r="O7" s="30" t="str">
        <f>IF(N7="","",VLOOKUP(N7,'種目金額一覧（非表示）'!$B$4:$C$25,2,0))</f>
        <v/>
      </c>
      <c r="P7" s="6"/>
      <c r="Q7" s="6"/>
      <c r="R7" s="6"/>
      <c r="S7" s="6"/>
      <c r="T7" s="6"/>
    </row>
    <row r="8" spans="1:21" ht="27.95" customHeight="1">
      <c r="A8" s="132">
        <v>4</v>
      </c>
      <c r="B8" s="132"/>
      <c r="C8" s="35"/>
      <c r="D8" s="35"/>
      <c r="E8" s="31"/>
      <c r="F8" s="28" t="str">
        <f>IF(E8="","",VLOOKUP(E8,'種目金額一覧（非表示）'!$B$4:$C$22,2,0))</f>
        <v/>
      </c>
      <c r="G8" s="49"/>
      <c r="H8" s="49"/>
      <c r="I8" s="28" t="str">
        <f>IF(H8="","",VLOOKUP(H8,'種目金額一覧（非表示）'!$B$4:$C$22,2,0))</f>
        <v/>
      </c>
      <c r="J8" s="49"/>
      <c r="K8" s="31"/>
      <c r="L8" s="30" t="str">
        <f>IF(K8="","",VLOOKUP(K8,'種目金額一覧（非表示）'!$B$4:$C$22,2,0))</f>
        <v/>
      </c>
      <c r="M8" s="49"/>
      <c r="N8" s="31"/>
      <c r="O8" s="30" t="str">
        <f>IF(N8="","",VLOOKUP(N8,'種目金額一覧（非表示）'!$B$4:$C$25,2,0))</f>
        <v/>
      </c>
      <c r="P8" s="6"/>
      <c r="Q8" s="6"/>
      <c r="R8" s="6"/>
      <c r="S8" s="6"/>
      <c r="T8" s="6"/>
    </row>
    <row r="9" spans="1:21" ht="27.95" customHeight="1">
      <c r="A9" s="132">
        <v>5</v>
      </c>
      <c r="B9" s="132"/>
      <c r="C9" s="35"/>
      <c r="D9" s="35"/>
      <c r="E9" s="31"/>
      <c r="F9" s="28" t="str">
        <f>IF(E9="","",VLOOKUP(E9,'種目金額一覧（非表示）'!$B$4:$C$22,2,0))</f>
        <v/>
      </c>
      <c r="G9" s="49"/>
      <c r="H9" s="49"/>
      <c r="I9" s="28" t="str">
        <f>IF(H9="","",VLOOKUP(H9,'種目金額一覧（非表示）'!$B$4:$C$22,2,0))</f>
        <v/>
      </c>
      <c r="J9" s="49"/>
      <c r="K9" s="31"/>
      <c r="L9" s="30" t="str">
        <f>IF(K9="","",VLOOKUP(K9,'種目金額一覧（非表示）'!$B$4:$C$22,2,0))</f>
        <v/>
      </c>
      <c r="M9" s="49"/>
      <c r="N9" s="31"/>
      <c r="O9" s="30" t="str">
        <f>IF(N9="","",VLOOKUP(N9,'種目金額一覧（非表示）'!$B$4:$C$25,2,0))</f>
        <v/>
      </c>
      <c r="P9" s="6"/>
      <c r="Q9" s="6"/>
      <c r="R9" s="6"/>
      <c r="S9" s="6"/>
      <c r="T9" s="6"/>
    </row>
    <row r="10" spans="1:21" ht="27.95" customHeight="1">
      <c r="A10" s="132">
        <v>6</v>
      </c>
      <c r="B10" s="132"/>
      <c r="C10" s="35"/>
      <c r="D10" s="35"/>
      <c r="E10" s="31"/>
      <c r="F10" s="28" t="str">
        <f>IF(E10="","",VLOOKUP(E10,'種目金額一覧（非表示）'!$B$4:$C$22,2,0))</f>
        <v/>
      </c>
      <c r="G10" s="49"/>
      <c r="H10" s="49"/>
      <c r="I10" s="28" t="str">
        <f>IF(H10="","",VLOOKUP(H10,'種目金額一覧（非表示）'!$B$4:$C$22,2,0))</f>
        <v/>
      </c>
      <c r="J10" s="49"/>
      <c r="K10" s="31"/>
      <c r="L10" s="30" t="str">
        <f>IF(K10="","",VLOOKUP(K10,'種目金額一覧（非表示）'!$B$4:$C$22,2,0))</f>
        <v/>
      </c>
      <c r="M10" s="49"/>
      <c r="N10" s="31"/>
      <c r="O10" s="30" t="str">
        <f>IF(N10="","",VLOOKUP(N10,'種目金額一覧（非表示）'!$B$4:$C$25,2,0))</f>
        <v/>
      </c>
      <c r="P10" s="6"/>
      <c r="Q10" s="6"/>
      <c r="R10" s="6"/>
      <c r="S10" s="6"/>
      <c r="T10" s="6"/>
    </row>
    <row r="11" spans="1:21" ht="27.95" customHeight="1">
      <c r="A11" s="132">
        <v>7</v>
      </c>
      <c r="B11" s="132"/>
      <c r="C11" s="35"/>
      <c r="D11" s="35"/>
      <c r="E11" s="31"/>
      <c r="F11" s="28" t="str">
        <f>IF(E11="","",VLOOKUP(E11,'種目金額一覧（非表示）'!$B$4:$C$22,2,0))</f>
        <v/>
      </c>
      <c r="G11" s="49"/>
      <c r="H11" s="49"/>
      <c r="I11" s="28" t="str">
        <f>IF(H11="","",VLOOKUP(H11,'種目金額一覧（非表示）'!$B$4:$C$22,2,0))</f>
        <v/>
      </c>
      <c r="J11" s="49"/>
      <c r="K11" s="31"/>
      <c r="L11" s="30" t="str">
        <f>IF(K11="","",VLOOKUP(K11,'種目金額一覧（非表示）'!$B$4:$C$22,2,0))</f>
        <v/>
      </c>
      <c r="M11" s="49"/>
      <c r="N11" s="31"/>
      <c r="O11" s="30" t="str">
        <f>IF(N11="","",VLOOKUP(N11,'種目金額一覧（非表示）'!$B$4:$C$25,2,0))</f>
        <v/>
      </c>
      <c r="P11" s="6"/>
      <c r="Q11" s="6"/>
      <c r="R11" s="6"/>
      <c r="S11" s="6"/>
      <c r="T11" s="6"/>
    </row>
    <row r="12" spans="1:21" ht="27.95" customHeight="1">
      <c r="A12" s="132">
        <v>8</v>
      </c>
      <c r="B12" s="132"/>
      <c r="C12" s="35"/>
      <c r="D12" s="35"/>
      <c r="E12" s="31"/>
      <c r="F12" s="28" t="str">
        <f>IF(E12="","",VLOOKUP(E12,'種目金額一覧（非表示）'!$B$4:$C$22,2,0))</f>
        <v/>
      </c>
      <c r="G12" s="49"/>
      <c r="H12" s="49"/>
      <c r="I12" s="28" t="str">
        <f>IF(H12="","",VLOOKUP(H12,'種目金額一覧（非表示）'!$B$4:$C$22,2,0))</f>
        <v/>
      </c>
      <c r="J12" s="49"/>
      <c r="K12" s="31"/>
      <c r="L12" s="30" t="str">
        <f>IF(K12="","",VLOOKUP(K12,'種目金額一覧（非表示）'!$B$4:$C$22,2,0))</f>
        <v/>
      </c>
      <c r="M12" s="49"/>
      <c r="N12" s="31"/>
      <c r="O12" s="30" t="str">
        <f>IF(N12="","",VLOOKUP(N12,'種目金額一覧（非表示）'!$B$4:$C$25,2,0))</f>
        <v/>
      </c>
      <c r="P12" s="6"/>
      <c r="Q12" s="6"/>
      <c r="R12" s="6"/>
      <c r="S12" s="6"/>
      <c r="T12" s="6"/>
    </row>
    <row r="13" spans="1:21" ht="27.95" customHeight="1">
      <c r="A13" s="132">
        <v>9</v>
      </c>
      <c r="B13" s="132"/>
      <c r="C13" s="35"/>
      <c r="D13" s="35"/>
      <c r="E13" s="31"/>
      <c r="F13" s="28" t="str">
        <f>IF(E13="","",VLOOKUP(E13,'種目金額一覧（非表示）'!$B$4:$C$22,2,0))</f>
        <v/>
      </c>
      <c r="G13" s="49"/>
      <c r="H13" s="49"/>
      <c r="I13" s="28" t="str">
        <f>IF(H13="","",VLOOKUP(H13,'種目金額一覧（非表示）'!$B$4:$C$22,2,0))</f>
        <v/>
      </c>
      <c r="J13" s="49"/>
      <c r="K13" s="31"/>
      <c r="L13" s="30" t="str">
        <f>IF(K13="","",VLOOKUP(K13,'種目金額一覧（非表示）'!$B$4:$C$22,2,0))</f>
        <v/>
      </c>
      <c r="M13" s="49"/>
      <c r="N13" s="31"/>
      <c r="O13" s="30" t="str">
        <f>IF(N13="","",VLOOKUP(N13,'種目金額一覧（非表示）'!$B$4:$C$25,2,0))</f>
        <v/>
      </c>
      <c r="P13" s="6"/>
      <c r="Q13" s="6"/>
      <c r="R13" s="6"/>
      <c r="S13" s="6"/>
      <c r="T13" s="6"/>
    </row>
    <row r="14" spans="1:21" ht="27.95" customHeight="1">
      <c r="A14" s="132">
        <v>10</v>
      </c>
      <c r="B14" s="132"/>
      <c r="C14" s="35"/>
      <c r="D14" s="35"/>
      <c r="E14" s="31"/>
      <c r="F14" s="28" t="str">
        <f>IF(E14="","",VLOOKUP(E14,'種目金額一覧（非表示）'!$B$4:$C$22,2,0))</f>
        <v/>
      </c>
      <c r="G14" s="49"/>
      <c r="H14" s="49"/>
      <c r="I14" s="28" t="str">
        <f>IF(H14="","",VLOOKUP(H14,'種目金額一覧（非表示）'!$B$4:$C$22,2,0))</f>
        <v/>
      </c>
      <c r="J14" s="49"/>
      <c r="K14" s="31"/>
      <c r="L14" s="30" t="str">
        <f>IF(K14="","",VLOOKUP(K14,'種目金額一覧（非表示）'!$B$4:$C$22,2,0))</f>
        <v/>
      </c>
      <c r="M14" s="49"/>
      <c r="N14" s="31"/>
      <c r="O14" s="30" t="str">
        <f>IF(N14="","",VLOOKUP(N14,'種目金額一覧（非表示）'!$B$4:$C$25,2,0))</f>
        <v/>
      </c>
      <c r="P14" s="6"/>
      <c r="Q14" s="6"/>
      <c r="R14" s="6"/>
      <c r="S14" s="6"/>
      <c r="T14" s="6"/>
    </row>
    <row r="15" spans="1:21" ht="27.95" customHeight="1">
      <c r="A15" s="132">
        <v>11</v>
      </c>
      <c r="B15" s="132"/>
      <c r="C15" s="35"/>
      <c r="D15" s="35"/>
      <c r="E15" s="31"/>
      <c r="F15" s="28" t="str">
        <f>IF(E15="","",VLOOKUP(E15,'種目金額一覧（非表示）'!$B$4:$C$22,2,0))</f>
        <v/>
      </c>
      <c r="G15" s="49"/>
      <c r="H15" s="49"/>
      <c r="I15" s="28" t="str">
        <f>IF(H15="","",VLOOKUP(H15,'種目金額一覧（非表示）'!$B$4:$C$22,2,0))</f>
        <v/>
      </c>
      <c r="J15" s="49"/>
      <c r="K15" s="31"/>
      <c r="L15" s="30" t="str">
        <f>IF(K15="","",VLOOKUP(K15,'種目金額一覧（非表示）'!$B$4:$C$22,2,0))</f>
        <v/>
      </c>
      <c r="M15" s="49"/>
      <c r="N15" s="31"/>
      <c r="O15" s="30" t="str">
        <f>IF(N15="","",VLOOKUP(N15,'種目金額一覧（非表示）'!$B$4:$C$25,2,0))</f>
        <v/>
      </c>
      <c r="P15" s="6"/>
      <c r="Q15" s="6"/>
      <c r="R15" s="6"/>
      <c r="S15" s="6"/>
      <c r="T15" s="6"/>
    </row>
    <row r="16" spans="1:21" ht="27.95" customHeight="1">
      <c r="A16" s="132">
        <v>12</v>
      </c>
      <c r="B16" s="132"/>
      <c r="C16" s="35"/>
      <c r="D16" s="35"/>
      <c r="E16" s="31"/>
      <c r="F16" s="28" t="str">
        <f>IF(E16="","",VLOOKUP(E16,'種目金額一覧（非表示）'!$B$4:$C$22,2,0))</f>
        <v/>
      </c>
      <c r="G16" s="49"/>
      <c r="H16" s="49"/>
      <c r="I16" s="28" t="str">
        <f>IF(H16="","",VLOOKUP(H16,'種目金額一覧（非表示）'!$B$4:$C$22,2,0))</f>
        <v/>
      </c>
      <c r="J16" s="49"/>
      <c r="K16" s="31"/>
      <c r="L16" s="30" t="str">
        <f>IF(K16="","",VLOOKUP(K16,'種目金額一覧（非表示）'!$B$4:$C$22,2,0))</f>
        <v/>
      </c>
      <c r="M16" s="49"/>
      <c r="N16" s="31"/>
      <c r="O16" s="30" t="str">
        <f>IF(N16="","",VLOOKUP(N16,'種目金額一覧（非表示）'!$B$4:$C$25,2,0))</f>
        <v/>
      </c>
      <c r="P16" s="6"/>
      <c r="Q16" s="6"/>
      <c r="R16" s="6"/>
      <c r="S16" s="6"/>
      <c r="T16" s="6"/>
    </row>
    <row r="17" spans="1:20" ht="27.95" customHeight="1">
      <c r="A17" s="132">
        <v>13</v>
      </c>
      <c r="B17" s="132"/>
      <c r="C17" s="35"/>
      <c r="D17" s="35"/>
      <c r="E17" s="31"/>
      <c r="F17" s="28" t="str">
        <f>IF(E17="","",VLOOKUP(E17,'種目金額一覧（非表示）'!$B$4:$C$22,2,0))</f>
        <v/>
      </c>
      <c r="G17" s="49"/>
      <c r="H17" s="49"/>
      <c r="I17" s="28" t="str">
        <f>IF(H17="","",VLOOKUP(H17,'種目金額一覧（非表示）'!$B$4:$C$22,2,0))</f>
        <v/>
      </c>
      <c r="J17" s="49"/>
      <c r="K17" s="31"/>
      <c r="L17" s="30" t="str">
        <f>IF(K17="","",VLOOKUP(K17,'種目金額一覧（非表示）'!$B$4:$C$22,2,0))</f>
        <v/>
      </c>
      <c r="M17" s="49"/>
      <c r="N17" s="31"/>
      <c r="O17" s="30" t="str">
        <f>IF(N17="","",VLOOKUP(N17,'種目金額一覧（非表示）'!$B$4:$C$25,2,0))</f>
        <v/>
      </c>
      <c r="P17" s="6"/>
      <c r="Q17" s="6"/>
      <c r="R17" s="6"/>
      <c r="S17" s="6"/>
      <c r="T17" s="6"/>
    </row>
    <row r="18" spans="1:20" ht="27.95" customHeight="1">
      <c r="A18" s="132">
        <v>14</v>
      </c>
      <c r="B18" s="132"/>
      <c r="C18" s="35"/>
      <c r="D18" s="35"/>
      <c r="E18" s="31"/>
      <c r="F18" s="28" t="str">
        <f>IF(E18="","",VLOOKUP(E18,'種目金額一覧（非表示）'!$B$4:$C$22,2,0))</f>
        <v/>
      </c>
      <c r="G18" s="49"/>
      <c r="H18" s="49"/>
      <c r="I18" s="28" t="str">
        <f>IF(H18="","",VLOOKUP(H18,'種目金額一覧（非表示）'!$B$4:$C$22,2,0))</f>
        <v/>
      </c>
      <c r="J18" s="49"/>
      <c r="K18" s="31"/>
      <c r="L18" s="30" t="str">
        <f>IF(K18="","",VLOOKUP(K18,'種目金額一覧（非表示）'!$B$4:$C$22,2,0))</f>
        <v/>
      </c>
      <c r="M18" s="49"/>
      <c r="N18" s="31"/>
      <c r="O18" s="30" t="str">
        <f>IF(N18="","",VLOOKUP(N18,'種目金額一覧（非表示）'!$B$4:$C$25,2,0))</f>
        <v/>
      </c>
      <c r="P18" s="6"/>
      <c r="Q18" s="6"/>
      <c r="R18" s="6"/>
      <c r="S18" s="6"/>
      <c r="T18" s="6"/>
    </row>
    <row r="19" spans="1:20" ht="27.95" customHeight="1">
      <c r="A19" s="132">
        <v>15</v>
      </c>
      <c r="B19" s="132"/>
      <c r="C19" s="35"/>
      <c r="D19" s="35"/>
      <c r="E19" s="31"/>
      <c r="F19" s="28" t="str">
        <f>IF(E19="","",VLOOKUP(E19,'種目金額一覧（非表示）'!$B$4:$C$22,2,0))</f>
        <v/>
      </c>
      <c r="G19" s="49"/>
      <c r="H19" s="49"/>
      <c r="I19" s="28" t="str">
        <f>IF(H19="","",VLOOKUP(H19,'種目金額一覧（非表示）'!$B$4:$C$22,2,0))</f>
        <v/>
      </c>
      <c r="J19" s="49"/>
      <c r="K19" s="31"/>
      <c r="L19" s="30" t="str">
        <f>IF(K19="","",VLOOKUP(K19,'種目金額一覧（非表示）'!$B$4:$C$22,2,0))</f>
        <v/>
      </c>
      <c r="M19" s="49"/>
      <c r="N19" s="31"/>
      <c r="O19" s="30" t="str">
        <f>IF(N19="","",VLOOKUP(N19,'種目金額一覧（非表示）'!$B$4:$C$25,2,0))</f>
        <v/>
      </c>
      <c r="P19" s="6"/>
      <c r="Q19" s="6"/>
      <c r="R19" s="6"/>
      <c r="S19" s="6"/>
      <c r="T19" s="6"/>
    </row>
    <row r="20" spans="1:20" ht="27.95" customHeight="1">
      <c r="A20" s="132">
        <v>16</v>
      </c>
      <c r="B20" s="132"/>
      <c r="C20" s="35"/>
      <c r="D20" s="35"/>
      <c r="E20" s="31"/>
      <c r="F20" s="28" t="str">
        <f>IF(E20="","",VLOOKUP(E20,'種目金額一覧（非表示）'!$B$4:$C$22,2,0))</f>
        <v/>
      </c>
      <c r="G20" s="49"/>
      <c r="H20" s="49"/>
      <c r="I20" s="28" t="str">
        <f>IF(H20="","",VLOOKUP(H20,'種目金額一覧（非表示）'!$B$4:$C$22,2,0))</f>
        <v/>
      </c>
      <c r="J20" s="49"/>
      <c r="K20" s="31"/>
      <c r="L20" s="30" t="str">
        <f>IF(K20="","",VLOOKUP(K20,'種目金額一覧（非表示）'!$B$4:$C$22,2,0))</f>
        <v/>
      </c>
      <c r="M20" s="49"/>
      <c r="N20" s="31"/>
      <c r="O20" s="30" t="str">
        <f>IF(N20="","",VLOOKUP(N20,'種目金額一覧（非表示）'!$B$4:$C$25,2,0))</f>
        <v/>
      </c>
      <c r="P20" s="6"/>
      <c r="Q20" s="6"/>
      <c r="R20" s="6"/>
      <c r="S20" s="6"/>
      <c r="T20" s="6"/>
    </row>
    <row r="21" spans="1:20" ht="27.95" customHeight="1">
      <c r="A21" s="132">
        <v>17</v>
      </c>
      <c r="B21" s="132"/>
      <c r="C21" s="35"/>
      <c r="D21" s="35"/>
      <c r="E21" s="31"/>
      <c r="F21" s="28" t="str">
        <f>IF(E21="","",VLOOKUP(E21,'種目金額一覧（非表示）'!$B$4:$C$22,2,0))</f>
        <v/>
      </c>
      <c r="G21" s="49"/>
      <c r="H21" s="49"/>
      <c r="I21" s="28" t="str">
        <f>IF(H21="","",VLOOKUP(H21,'種目金額一覧（非表示）'!$B$4:$C$22,2,0))</f>
        <v/>
      </c>
      <c r="J21" s="49"/>
      <c r="K21" s="31"/>
      <c r="L21" s="30" t="str">
        <f>IF(K21="","",VLOOKUP(K21,'種目金額一覧（非表示）'!$B$4:$C$22,2,0))</f>
        <v/>
      </c>
      <c r="M21" s="49"/>
      <c r="N21" s="31"/>
      <c r="O21" s="30" t="str">
        <f>IF(N21="","",VLOOKUP(N21,'種目金額一覧（非表示）'!$B$4:$C$25,2,0))</f>
        <v/>
      </c>
      <c r="P21" s="6"/>
      <c r="Q21" s="6"/>
      <c r="R21" s="6"/>
      <c r="S21" s="6"/>
      <c r="T21" s="6"/>
    </row>
    <row r="22" spans="1:20" ht="27.95" customHeight="1">
      <c r="A22" s="132">
        <v>18</v>
      </c>
      <c r="B22" s="132"/>
      <c r="C22" s="35"/>
      <c r="D22" s="35"/>
      <c r="E22" s="31"/>
      <c r="F22" s="28" t="str">
        <f>IF(E22="","",VLOOKUP(E22,'種目金額一覧（非表示）'!$B$4:$C$22,2,0))</f>
        <v/>
      </c>
      <c r="G22" s="49"/>
      <c r="H22" s="49"/>
      <c r="I22" s="28" t="str">
        <f>IF(H22="","",VLOOKUP(H22,'種目金額一覧（非表示）'!$B$4:$C$22,2,0))</f>
        <v/>
      </c>
      <c r="J22" s="49"/>
      <c r="K22" s="31"/>
      <c r="L22" s="30" t="str">
        <f>IF(K22="","",VLOOKUP(K22,'種目金額一覧（非表示）'!$B$4:$C$22,2,0))</f>
        <v/>
      </c>
      <c r="M22" s="49"/>
      <c r="N22" s="31"/>
      <c r="O22" s="30" t="str">
        <f>IF(N22="","",VLOOKUP(N22,'種目金額一覧（非表示）'!$B$4:$C$25,2,0))</f>
        <v/>
      </c>
      <c r="P22" s="6"/>
      <c r="Q22" s="6"/>
      <c r="R22" s="6"/>
      <c r="S22" s="6"/>
      <c r="T22" s="6"/>
    </row>
    <row r="23" spans="1:20" ht="27.95" customHeight="1">
      <c r="A23" s="132">
        <v>19</v>
      </c>
      <c r="B23" s="132"/>
      <c r="C23" s="35"/>
      <c r="D23" s="35"/>
      <c r="E23" s="31"/>
      <c r="F23" s="28" t="str">
        <f>IF(E23="","",VLOOKUP(E23,'種目金額一覧（非表示）'!$B$4:$C$22,2,0))</f>
        <v/>
      </c>
      <c r="G23" s="49"/>
      <c r="H23" s="49"/>
      <c r="I23" s="28" t="str">
        <f>IF(H23="","",VLOOKUP(H23,'種目金額一覧（非表示）'!$B$4:$C$22,2,0))</f>
        <v/>
      </c>
      <c r="J23" s="49"/>
      <c r="K23" s="31"/>
      <c r="L23" s="30" t="str">
        <f>IF(K23="","",VLOOKUP(K23,'種目金額一覧（非表示）'!$B$4:$C$22,2,0))</f>
        <v/>
      </c>
      <c r="M23" s="49"/>
      <c r="N23" s="31"/>
      <c r="O23" s="30" t="str">
        <f>IF(N23="","",VLOOKUP(N23,'種目金額一覧（非表示）'!$B$4:$C$25,2,0))</f>
        <v/>
      </c>
      <c r="P23" s="6"/>
      <c r="Q23" s="6"/>
      <c r="R23" s="6"/>
      <c r="S23" s="6"/>
      <c r="T23" s="6"/>
    </row>
    <row r="24" spans="1:20" ht="27.95" customHeight="1">
      <c r="A24" s="132">
        <v>20</v>
      </c>
      <c r="B24" s="132"/>
      <c r="C24" s="35"/>
      <c r="D24" s="35"/>
      <c r="E24" s="31"/>
      <c r="F24" s="28" t="str">
        <f>IF(E24="","",VLOOKUP(E24,'種目金額一覧（非表示）'!$B$4:$C$22,2,0))</f>
        <v/>
      </c>
      <c r="G24" s="49"/>
      <c r="H24" s="49"/>
      <c r="I24" s="28" t="str">
        <f>IF(H24="","",VLOOKUP(H24,'種目金額一覧（非表示）'!$B$4:$C$22,2,0))</f>
        <v/>
      </c>
      <c r="J24" s="49"/>
      <c r="K24" s="31"/>
      <c r="L24" s="30" t="str">
        <f>IF(K24="","",VLOOKUP(K24,'種目金額一覧（非表示）'!$B$4:$C$22,2,0))</f>
        <v/>
      </c>
      <c r="M24" s="49"/>
      <c r="N24" s="31"/>
      <c r="O24" s="30" t="str">
        <f>IF(N24="","",VLOOKUP(N24,'種目金額一覧（非表示）'!$B$4:$C$25,2,0))</f>
        <v/>
      </c>
      <c r="P24" s="6"/>
      <c r="Q24" s="6"/>
      <c r="R24" s="6"/>
      <c r="S24" s="6"/>
      <c r="T24" s="6"/>
    </row>
    <row r="25" spans="1:20" ht="27.95" customHeight="1">
      <c r="A25" s="132">
        <v>21</v>
      </c>
      <c r="B25" s="132"/>
      <c r="C25" s="35"/>
      <c r="D25" s="35"/>
      <c r="E25" s="31"/>
      <c r="F25" s="28" t="str">
        <f>IF(E25="","",VLOOKUP(E25,'種目金額一覧（非表示）'!$B$4:$C$22,2,0))</f>
        <v/>
      </c>
      <c r="G25" s="49"/>
      <c r="H25" s="49"/>
      <c r="I25" s="28" t="str">
        <f>IF(H25="","",VLOOKUP(H25,'種目金額一覧（非表示）'!$B$4:$C$22,2,0))</f>
        <v/>
      </c>
      <c r="J25" s="49"/>
      <c r="K25" s="31"/>
      <c r="L25" s="30" t="str">
        <f>IF(K25="","",VLOOKUP(K25,'種目金額一覧（非表示）'!$B$4:$C$22,2,0))</f>
        <v/>
      </c>
      <c r="M25" s="49"/>
      <c r="N25" s="31"/>
      <c r="O25" s="30" t="str">
        <f>IF(N25="","",VLOOKUP(N25,'種目金額一覧（非表示）'!$B$4:$C$25,2,0))</f>
        <v/>
      </c>
      <c r="P25" s="6"/>
      <c r="Q25" s="6"/>
      <c r="R25" s="6"/>
      <c r="S25" s="6"/>
      <c r="T25" s="6"/>
    </row>
    <row r="26" spans="1:20" ht="27.95" customHeight="1">
      <c r="A26" s="132">
        <v>22</v>
      </c>
      <c r="B26" s="132"/>
      <c r="C26" s="35"/>
      <c r="D26" s="35"/>
      <c r="E26" s="31"/>
      <c r="F26" s="28" t="str">
        <f>IF(E26="","",VLOOKUP(E26,'種目金額一覧（非表示）'!$B$4:$C$22,2,0))</f>
        <v/>
      </c>
      <c r="G26" s="49"/>
      <c r="H26" s="49"/>
      <c r="I26" s="28" t="str">
        <f>IF(H26="","",VLOOKUP(H26,'種目金額一覧（非表示）'!$B$4:$C$22,2,0))</f>
        <v/>
      </c>
      <c r="J26" s="49"/>
      <c r="K26" s="31"/>
      <c r="L26" s="30" t="str">
        <f>IF(K26="","",VLOOKUP(K26,'種目金額一覧（非表示）'!$B$4:$C$22,2,0))</f>
        <v/>
      </c>
      <c r="M26" s="49"/>
      <c r="N26" s="31"/>
      <c r="O26" s="30" t="str">
        <f>IF(N26="","",VLOOKUP(N26,'種目金額一覧（非表示）'!$B$4:$C$25,2,0))</f>
        <v/>
      </c>
      <c r="P26" s="6"/>
      <c r="Q26" s="6"/>
      <c r="R26" s="6"/>
      <c r="S26" s="6"/>
      <c r="T26" s="6"/>
    </row>
    <row r="27" spans="1:20" ht="27.95" customHeight="1">
      <c r="A27" s="132">
        <v>23</v>
      </c>
      <c r="B27" s="132"/>
      <c r="C27" s="35"/>
      <c r="D27" s="35"/>
      <c r="E27" s="31"/>
      <c r="F27" s="28" t="str">
        <f>IF(E27="","",VLOOKUP(E27,'種目金額一覧（非表示）'!$B$4:$C$22,2,0))</f>
        <v/>
      </c>
      <c r="G27" s="49"/>
      <c r="H27" s="49"/>
      <c r="I27" s="28" t="str">
        <f>IF(H27="","",VLOOKUP(H27,'種目金額一覧（非表示）'!$B$4:$C$22,2,0))</f>
        <v/>
      </c>
      <c r="J27" s="49"/>
      <c r="K27" s="31"/>
      <c r="L27" s="30" t="str">
        <f>IF(K27="","",VLOOKUP(K27,'種目金額一覧（非表示）'!$B$4:$C$22,2,0))</f>
        <v/>
      </c>
      <c r="M27" s="49"/>
      <c r="N27" s="31"/>
      <c r="O27" s="30" t="str">
        <f>IF(N27="","",VLOOKUP(N27,'種目金額一覧（非表示）'!$B$4:$C$25,2,0))</f>
        <v/>
      </c>
      <c r="P27" s="6"/>
      <c r="Q27" s="6"/>
      <c r="R27" s="6"/>
      <c r="S27" s="6"/>
      <c r="T27" s="6"/>
    </row>
    <row r="28" spans="1:20" ht="27.95" customHeight="1" thickBot="1">
      <c r="A28" s="132">
        <v>24</v>
      </c>
      <c r="B28" s="132"/>
      <c r="C28" s="35"/>
      <c r="D28" s="35"/>
      <c r="E28" s="31"/>
      <c r="F28" s="28" t="str">
        <f>IF(E28="","",VLOOKUP(E28,'種目金額一覧（非表示）'!$B$4:$C$22,2,0))</f>
        <v/>
      </c>
      <c r="G28" s="49"/>
      <c r="H28" s="49"/>
      <c r="I28" s="28" t="str">
        <f>IF(H28="","",VLOOKUP(H28,'種目金額一覧（非表示）'!$B$4:$C$22,2,0))</f>
        <v/>
      </c>
      <c r="J28" s="49"/>
      <c r="K28" s="31"/>
      <c r="L28" s="30" t="str">
        <f>IF(K28="","",VLOOKUP(K28,'種目金額一覧（非表示）'!$B$4:$C$22,2,0))</f>
        <v/>
      </c>
      <c r="M28" s="49"/>
      <c r="N28" s="31"/>
      <c r="O28" s="30" t="str">
        <f>IF(N28="","",VLOOKUP(N28,'種目金額一覧（非表示）'!$B$4:$C$25,2,0))</f>
        <v/>
      </c>
      <c r="P28" s="6"/>
      <c r="Q28" s="6"/>
      <c r="R28" s="6"/>
      <c r="S28" s="6"/>
      <c r="T28" s="6"/>
    </row>
    <row r="29" spans="1:20" ht="27.95" customHeight="1" thickTop="1" thickBot="1">
      <c r="A29" s="132">
        <v>25</v>
      </c>
      <c r="B29" s="132"/>
      <c r="C29" s="35"/>
      <c r="D29" s="35"/>
      <c r="E29" s="31"/>
      <c r="F29" s="28" t="str">
        <f>IF(E29="","",VLOOKUP(E29,'種目金額一覧（非表示）'!$B$4:$C$22,2,0))</f>
        <v/>
      </c>
      <c r="G29" s="49"/>
      <c r="H29" s="49"/>
      <c r="I29" s="54" t="str">
        <f>IF(H29="","",VLOOKUP(H29,'種目金額一覧（非表示）'!$B$4:$C$22,2,0))</f>
        <v/>
      </c>
      <c r="J29" s="49"/>
      <c r="K29" s="31"/>
      <c r="L29" s="56" t="str">
        <f>IF(K29="","",VLOOKUP(K29,'種目金額一覧（非表示）'!$B$4:$C$22,2,0))</f>
        <v/>
      </c>
      <c r="M29" s="49"/>
      <c r="N29" s="31"/>
      <c r="O29" s="54" t="str">
        <f>IF(N29="","",VLOOKUP(N29,'種目金額一覧（非表示）'!$B$4:$C$25,2,0))</f>
        <v/>
      </c>
      <c r="P29" s="134" t="s">
        <v>76</v>
      </c>
      <c r="Q29" s="135"/>
      <c r="R29" s="136"/>
      <c r="S29" s="6"/>
      <c r="T29" s="6"/>
    </row>
    <row r="30" spans="1:20" ht="26.25" customHeight="1" thickBot="1">
      <c r="E30" s="32" t="s">
        <v>77</v>
      </c>
      <c r="F30" s="29">
        <f>SUM(F5:F29)</f>
        <v>0</v>
      </c>
      <c r="G30" s="140" t="s">
        <v>77</v>
      </c>
      <c r="H30" s="133"/>
      <c r="I30" s="57">
        <f>SUM(I5:I29)</f>
        <v>0</v>
      </c>
      <c r="J30" s="133" t="s">
        <v>77</v>
      </c>
      <c r="K30" s="133"/>
      <c r="L30" s="55">
        <f>SUM(L5:L29)</f>
        <v>0</v>
      </c>
      <c r="M30" s="141" t="s">
        <v>77</v>
      </c>
      <c r="N30" s="142"/>
      <c r="O30" s="55">
        <f>SUM(O5:O29)</f>
        <v>0</v>
      </c>
      <c r="P30" s="137">
        <f>COUNTA(E5:E24,H5:H24,K5:K24,N5:N24,N25:N29,K25:K29,H25:H29,E25:E29)</f>
        <v>0</v>
      </c>
      <c r="Q30" s="138"/>
      <c r="R30" s="139"/>
    </row>
    <row r="31" spans="1:20" ht="25.35" customHeight="1"/>
    <row r="32" spans="1:20" ht="25.35" customHeight="1"/>
    <row r="33" ht="25.35" customHeight="1"/>
    <row r="34" ht="25.35" customHeight="1"/>
    <row r="35" ht="25.35" customHeight="1"/>
    <row r="36" ht="25.35" customHeight="1"/>
    <row r="37" ht="25.35" customHeight="1"/>
    <row r="38" ht="25.35" customHeight="1"/>
    <row r="39" ht="25.35" customHeight="1"/>
    <row r="40" ht="25.35" customHeight="1"/>
    <row r="41" ht="25.35" customHeight="1"/>
    <row r="42" ht="25.35" customHeight="1"/>
  </sheetData>
  <sheetProtection sheet="1" objects="1" scenarios="1"/>
  <dataConsolidate/>
  <mergeCells count="32">
    <mergeCell ref="J30:K30"/>
    <mergeCell ref="P29:R29"/>
    <mergeCell ref="P30:R30"/>
    <mergeCell ref="A29:B29"/>
    <mergeCell ref="A28:B28"/>
    <mergeCell ref="G30:H30"/>
    <mergeCell ref="M30:N30"/>
    <mergeCell ref="A27:B27"/>
    <mergeCell ref="A26:B26"/>
    <mergeCell ref="A25:B25"/>
    <mergeCell ref="A24:B24"/>
    <mergeCell ref="A23:B23"/>
    <mergeCell ref="A22:B22"/>
    <mergeCell ref="A21:B21"/>
    <mergeCell ref="A20:B20"/>
    <mergeCell ref="A19:B19"/>
    <mergeCell ref="A18:B18"/>
    <mergeCell ref="A17:B17"/>
    <mergeCell ref="A16:B16"/>
    <mergeCell ref="A15:B15"/>
    <mergeCell ref="A14:B14"/>
    <mergeCell ref="A13:B13"/>
    <mergeCell ref="A12:B12"/>
    <mergeCell ref="A11:B11"/>
    <mergeCell ref="A10:B10"/>
    <mergeCell ref="A9:B9"/>
    <mergeCell ref="A8:B8"/>
    <mergeCell ref="A7:B7"/>
    <mergeCell ref="A6:B6"/>
    <mergeCell ref="A5:B5"/>
    <mergeCell ref="A4:B4"/>
    <mergeCell ref="J2:O2"/>
  </mergeCells>
  <phoneticPr fontId="1"/>
  <dataValidations count="5">
    <dataValidation type="list" allowBlank="1" showInputMessage="1" showErrorMessage="1" sqref="E5:E29" xr:uid="{52D501B6-1E45-40F2-B7A6-578AB777A3DB}">
      <formula1>"ﾌﾚﾝﾄﾞｼｯﾌﾟ①,ﾌﾚﾝﾄﾞｼｯﾌﾟ②,ﾌﾚﾝﾄﾞｼｯﾌﾟ③"</formula1>
    </dataValidation>
    <dataValidation type="list" allowBlank="1" showInputMessage="1" showErrorMessage="1" sqref="H5:H29" xr:uid="{DF202C28-0724-420B-91FA-243758296892}">
      <formula1>"第1競技　小障害,第2競技　中D,第3競技　中C,第4競技　中B,第5競技　大障害S&amp;H,第6競技　中A"</formula1>
    </dataValidation>
    <dataValidation type="list" allowBlank="1" showInputMessage="1" showErrorMessage="1" sqref="K5:K29" xr:uid="{BE808EB9-C192-491C-B502-F294659FE4B9}">
      <formula1>"第7競技　小障害,第8競技　中D,第9競技　婦人,第10競技　中B,第11競技　大障害,第12競技　中C"</formula1>
    </dataValidation>
    <dataValidation type="list" allowBlank="1" showInputMessage="1" showErrorMessage="1" sqref="G5:G29 J5:J29 M5:M29" xr:uid="{06E7EF2C-3024-4639-A6A2-3EE029114210}">
      <formula1>"OP"</formula1>
    </dataValidation>
    <dataValidation type="list" allowBlank="1" showInputMessage="1" showErrorMessage="1" sqref="N5:N29" xr:uid="{783E59A4-1ADB-44EC-A2B4-3E7D828CEE37}">
      <formula1>"第13競技　小障害,第14競技　中D,第15競技　中C,第16競技　中B,第17競技　OSAKA GP"</formula1>
    </dataValidation>
  </dataValidations>
  <pageMargins left="0.51181102362204722" right="0.51181102362204722" top="0.39370078740157483" bottom="0.39370078740157483" header="0.31496062992125984" footer="0.31496062992125984"/>
  <pageSetup paperSize="9" scale="72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BBA32-F5EB-46BC-AAE4-AE9C16BF1CA6}">
  <dimension ref="B4:C24"/>
  <sheetViews>
    <sheetView topLeftCell="A13" workbookViewId="0">
      <selection activeCell="F22" sqref="F22"/>
    </sheetView>
  </sheetViews>
  <sheetFormatPr defaultRowHeight="13.5"/>
  <cols>
    <col min="2" max="2" width="21.375" bestFit="1" customWidth="1"/>
    <col min="3" max="3" width="9.125" style="52" customWidth="1"/>
  </cols>
  <sheetData>
    <row r="4" spans="2:3" ht="20.100000000000001" customHeight="1">
      <c r="B4" s="50" t="s">
        <v>73</v>
      </c>
      <c r="C4" s="51">
        <v>9900</v>
      </c>
    </row>
    <row r="5" spans="2:3" ht="20.100000000000001" customHeight="1">
      <c r="B5" s="50" t="s">
        <v>74</v>
      </c>
      <c r="C5" s="51">
        <v>9900</v>
      </c>
    </row>
    <row r="6" spans="2:3" ht="20.100000000000001" customHeight="1">
      <c r="B6" s="50" t="s">
        <v>91</v>
      </c>
      <c r="C6" s="51">
        <v>9900</v>
      </c>
    </row>
    <row r="7" spans="2:3" ht="20.100000000000001" customHeight="1">
      <c r="B7" s="50" t="s">
        <v>92</v>
      </c>
      <c r="C7" s="51">
        <v>13200</v>
      </c>
    </row>
    <row r="8" spans="2:3" ht="20.100000000000001" customHeight="1">
      <c r="B8" s="50" t="s">
        <v>78</v>
      </c>
      <c r="C8" s="51">
        <v>16500</v>
      </c>
    </row>
    <row r="9" spans="2:3" ht="20.100000000000001" customHeight="1">
      <c r="B9" s="50" t="s">
        <v>79</v>
      </c>
      <c r="C9" s="51">
        <v>16500</v>
      </c>
    </row>
    <row r="10" spans="2:3" ht="20.100000000000001" customHeight="1">
      <c r="B10" s="50" t="s">
        <v>80</v>
      </c>
      <c r="C10" s="51">
        <v>16500</v>
      </c>
    </row>
    <row r="11" spans="2:3" ht="20.100000000000001" customHeight="1">
      <c r="B11" s="50" t="s">
        <v>81</v>
      </c>
      <c r="C11" s="51">
        <v>16500</v>
      </c>
    </row>
    <row r="12" spans="2:3" ht="20.100000000000001" customHeight="1">
      <c r="B12" s="50" t="s">
        <v>82</v>
      </c>
      <c r="C12" s="51">
        <v>16500</v>
      </c>
    </row>
    <row r="13" spans="2:3" ht="20.100000000000001" customHeight="1">
      <c r="B13" s="50" t="s">
        <v>83</v>
      </c>
      <c r="C13" s="51">
        <v>13200</v>
      </c>
    </row>
    <row r="14" spans="2:3" ht="20.100000000000001" customHeight="1">
      <c r="B14" s="50" t="s">
        <v>84</v>
      </c>
      <c r="C14" s="51">
        <v>16500</v>
      </c>
    </row>
    <row r="15" spans="2:3" ht="20.100000000000001" customHeight="1">
      <c r="B15" s="50" t="s">
        <v>85</v>
      </c>
      <c r="C15" s="51">
        <v>13200</v>
      </c>
    </row>
    <row r="16" spans="2:3" ht="20.100000000000001" customHeight="1">
      <c r="B16" s="50" t="s">
        <v>86</v>
      </c>
      <c r="C16" s="51">
        <v>16500</v>
      </c>
    </row>
    <row r="17" spans="2:3" ht="20.100000000000001" customHeight="1">
      <c r="B17" s="50" t="s">
        <v>87</v>
      </c>
      <c r="C17" s="51">
        <v>22000</v>
      </c>
    </row>
    <row r="18" spans="2:3" ht="20.100000000000001" customHeight="1">
      <c r="B18" s="50" t="s">
        <v>75</v>
      </c>
      <c r="C18" s="51">
        <v>16500</v>
      </c>
    </row>
    <row r="19" spans="2:3" ht="20.100000000000001" customHeight="1">
      <c r="B19" s="50" t="s">
        <v>88</v>
      </c>
      <c r="C19" s="51">
        <v>13200</v>
      </c>
    </row>
    <row r="20" spans="2:3" ht="20.100000000000001" customHeight="1">
      <c r="B20" s="50" t="s">
        <v>89</v>
      </c>
      <c r="C20" s="51">
        <v>16500</v>
      </c>
    </row>
    <row r="21" spans="2:3" ht="20.100000000000001" customHeight="1">
      <c r="B21" s="50" t="s">
        <v>90</v>
      </c>
      <c r="C21" s="51">
        <v>16500</v>
      </c>
    </row>
    <row r="22" spans="2:3" ht="20.100000000000001" customHeight="1">
      <c r="B22" s="50" t="s">
        <v>96</v>
      </c>
      <c r="C22" s="51">
        <v>16500</v>
      </c>
    </row>
    <row r="23" spans="2:3" ht="20.100000000000001" customHeight="1">
      <c r="B23" s="50" t="s">
        <v>97</v>
      </c>
      <c r="C23" s="51">
        <v>22000</v>
      </c>
    </row>
    <row r="24" spans="2:3" ht="20.100000000000001" customHeight="1"/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ca62bd-69b2-4c99-90c8-06de233abce2">
      <Terms xmlns="http://schemas.microsoft.com/office/infopath/2007/PartnerControls"/>
    </lcf76f155ced4ddcb4097134ff3c332f>
    <TaxCatchAll xmlns="d90e3abb-a81c-4dc2-a727-c349a9d44e0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ACB4765B59BD947B01C8103822536E3" ma:contentTypeVersion="18" ma:contentTypeDescription="新しいドキュメントを作成します。" ma:contentTypeScope="" ma:versionID="4fc5af33fa9e56c7daa329a10b630811">
  <xsd:schema xmlns:xsd="http://www.w3.org/2001/XMLSchema" xmlns:xs="http://www.w3.org/2001/XMLSchema" xmlns:p="http://schemas.microsoft.com/office/2006/metadata/properties" xmlns:ns2="1cca62bd-69b2-4c99-90c8-06de233abce2" xmlns:ns3="d90e3abb-a81c-4dc2-a727-c349a9d44e00" targetNamespace="http://schemas.microsoft.com/office/2006/metadata/properties" ma:root="true" ma:fieldsID="bf572a59c295e3154a66aa0d3a836526" ns2:_="" ns3:_="">
    <xsd:import namespace="1cca62bd-69b2-4c99-90c8-06de233abce2"/>
    <xsd:import namespace="d90e3abb-a81c-4dc2-a727-c349a9d44e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ca62bd-69b2-4c99-90c8-06de233abc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d83e015a-f681-4f91-97fe-d470d09c9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e3abb-a81c-4dc2-a727-c349a9d44e0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e2d853ab-d7eb-4d4b-97ff-595ecea2444b}" ma:internalName="TaxCatchAll" ma:showField="CatchAllData" ma:web="d90e3abb-a81c-4dc2-a727-c349a9d44e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A24D8-2FDD-4F62-8660-139BADD905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09F16B-C46C-44D7-B05B-4498216EAE44}">
  <ds:schemaRefs>
    <ds:schemaRef ds:uri="http://schemas.microsoft.com/office/2006/metadata/properties"/>
    <ds:schemaRef ds:uri="http://schemas.microsoft.com/office/infopath/2007/PartnerControls"/>
    <ds:schemaRef ds:uri="1cca62bd-69b2-4c99-90c8-06de233abce2"/>
    <ds:schemaRef ds:uri="d90e3abb-a81c-4dc2-a727-c349a9d44e00"/>
  </ds:schemaRefs>
</ds:datastoreItem>
</file>

<file path=customXml/itemProps3.xml><?xml version="1.0" encoding="utf-8"?>
<ds:datastoreItem xmlns:ds="http://schemas.openxmlformats.org/officeDocument/2006/customXml" ds:itemID="{BDC62359-7C0C-4AF6-94E9-7BD12EFA79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ca62bd-69b2-4c99-90c8-06de233abce2"/>
    <ds:schemaRef ds:uri="d90e3abb-a81c-4dc2-a727-c349a9d44e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料金表</vt:lpstr>
      <vt:lpstr>参加選手登録・CSI人馬登録</vt:lpstr>
      <vt:lpstr>参加馬匹登録</vt:lpstr>
      <vt:lpstr>エントリー申請</vt:lpstr>
      <vt:lpstr>種目金額一覧（非表示）</vt:lpstr>
      <vt:lpstr>エントリー申請!Print_Area</vt:lpstr>
      <vt:lpstr>参加選手登録・CSI人馬登録!Print_Area</vt:lpstr>
      <vt:lpstr>参加馬匹登録!Print_Area</vt:lpstr>
      <vt:lpstr>料金表!Print_Area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Mikiko Miyawaki</dc:creator>
  <cp:keywords/>
  <dc:description/>
  <cp:lastModifiedBy>宮脇 美貴子</cp:lastModifiedBy>
  <cp:revision/>
  <cp:lastPrinted>2025-01-22T06:56:51Z</cp:lastPrinted>
  <dcterms:created xsi:type="dcterms:W3CDTF">1997-01-08T22:48:59Z</dcterms:created>
  <dcterms:modified xsi:type="dcterms:W3CDTF">2025-01-22T07:06:28Z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0x0101008ACB4765B59BD947B01C8103822536E3</vt:lpwstr>
  </property>
  <property fmtid="{D5CDD505-2E9C-101B-9397-08002B2CF9AE}" pid="3" name="AuthorIds_UIVersion_4096">
    <vt:lpwstr>8</vt:lpwstr>
  </property>
  <property fmtid="{D5CDD505-2E9C-101B-9397-08002B2CF9AE}" pid="4" name="MediaServiceImageTags">
    <vt:lpwstr/>
  </property>
</Properties>
</file>