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6451492-FB67-4891-A331-954F649C7C02}" xr6:coauthVersionLast="47" xr6:coauthVersionMax="47" xr10:uidLastSave="{00000000-0000-0000-0000-000000000000}"/>
  <bookViews>
    <workbookView xWindow="-120" yWindow="-120" windowWidth="20730" windowHeight="11040" firstSheet="2" activeTab="3" xr2:uid="{00000000-000D-0000-FFFF-FFFF00000000}"/>
  </bookViews>
  <sheets>
    <sheet name="料金表" sheetId="22" r:id="rId1"/>
    <sheet name="参加選手登録・CSI人馬登録" sheetId="23" r:id="rId2"/>
    <sheet name="参加馬匹登録" sheetId="25" r:id="rId3"/>
    <sheet name="エントリー申請" sheetId="24" r:id="rId4"/>
    <sheet name="ジューンCUP出場馬匹登録" sheetId="28" r:id="rId5"/>
    <sheet name="種目金額一覧（非表示）" sheetId="27" state="hidden" r:id="rId6"/>
  </sheets>
  <definedNames>
    <definedName name="_xlnm.Print_Area" localSheetId="3">エントリー申請!$A$1:$R$30</definedName>
    <definedName name="_xlnm.Print_Area" localSheetId="4">ジューンCUP出場馬匹登録!$A$1:$K$25</definedName>
    <definedName name="_xlnm.Print_Area" localSheetId="1">参加選手登録・CSI人馬登録!$A$1:$M$21</definedName>
    <definedName name="_xlnm.Print_Area" localSheetId="2">参加馬匹登録!$A$1:$Z$21</definedName>
    <definedName name="_xlnm.Print_Area" localSheetId="0">料金表!$A$1:$BJ$18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8" l="1"/>
  <c r="O6" i="24"/>
  <c r="O7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5" i="24"/>
  <c r="AS8" i="22"/>
  <c r="L2" i="24"/>
  <c r="H3" i="25"/>
  <c r="K3" i="23"/>
  <c r="L6" i="24"/>
  <c r="L7" i="24"/>
  <c r="L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5" i="24"/>
  <c r="F6" i="24"/>
  <c r="F7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5" i="24"/>
  <c r="P30" i="24"/>
  <c r="AX6" i="22"/>
  <c r="AX4" i="22"/>
  <c r="O30" i="24" l="1"/>
  <c r="I30" i="24"/>
  <c r="L30" i="24"/>
  <c r="F30" i="24"/>
  <c r="AS5" i="22" l="1"/>
  <c r="AS9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sugit</author>
  </authors>
  <commentList>
    <comment ref="AS4" authorId="0" shapeId="0" xr:uid="{0BE6B94B-144B-4BBC-952C-2792DFB50F6E}">
      <text>
        <r>
          <rPr>
            <b/>
            <sz val="9"/>
            <color indexed="81"/>
            <rFont val="MS P ゴシック"/>
            <family val="3"/>
            <charset val="128"/>
          </rPr>
          <t>プルダウンで回答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5" authorId="0" shapeId="0" xr:uid="{AE0FEA38-6DC8-4878-9456-2D02ECCFF3B1}">
      <text>
        <r>
          <rPr>
            <b/>
            <sz val="9"/>
            <color indexed="81"/>
            <rFont val="MS P ゴシック"/>
            <family val="3"/>
            <charset val="128"/>
          </rPr>
          <t>プルダウンで回答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sugit</author>
  </authors>
  <commentList>
    <comment ref="G5" authorId="0" shapeId="0" xr:uid="{85B8A561-44BB-4B65-8E1E-3DF62853435E}">
      <text>
        <r>
          <rPr>
            <b/>
            <sz val="9"/>
            <color indexed="81"/>
            <rFont val="MS P ゴシック"/>
            <family val="3"/>
            <charset val="128"/>
          </rPr>
          <t>オープン参加（非公認のみ）の場合は、プルダウンより選択ください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<sst xmlns="http://schemas.openxmlformats.org/spreadsheetml/2006/main" count="149" uniqueCount="125">
  <si>
    <t>団　体　情　報</t>
    <rPh sb="0" eb="1">
      <t>ダン</t>
    </rPh>
    <rPh sb="2" eb="3">
      <t>カラダ</t>
    </rPh>
    <rPh sb="4" eb="5">
      <t>ジョウ</t>
    </rPh>
    <rPh sb="6" eb="7">
      <t>ホウ</t>
    </rPh>
    <phoneticPr fontId="1"/>
  </si>
  <si>
    <t>料　金　表</t>
    <rPh sb="0" eb="1">
      <t>リョウ</t>
    </rPh>
    <rPh sb="2" eb="3">
      <t>キン</t>
    </rPh>
    <rPh sb="4" eb="5">
      <t>ヒョウ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</si>
  <si>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</si>
  <si>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テーブル席（1テーブル33,000円）</t>
    <rPh sb="4" eb="5">
      <t>セキ</t>
    </rPh>
    <rPh sb="13" eb="18">
      <t>０００エン</t>
    </rPh>
    <phoneticPr fontId="1"/>
  </si>
  <si>
    <t>円</t>
    <rPh sb="0" eb="1">
      <t>エン</t>
    </rPh>
    <phoneticPr fontId="1"/>
  </si>
  <si>
    <t>住所</t>
    <rPh sb="0" eb="2">
      <t>ジュウショ</t>
    </rPh>
    <phoneticPr fontId="1"/>
  </si>
  <si>
    <t>エントリー　合計金額</t>
    <rPh sb="6" eb="8">
      <t>ゴウケイ</t>
    </rPh>
    <rPh sb="8" eb="10">
      <t>キンガク</t>
    </rPh>
    <phoneticPr fontId="1"/>
  </si>
  <si>
    <t>TEL</t>
    <phoneticPr fontId="1"/>
  </si>
  <si>
    <t>頭</t>
    <rPh sb="0" eb="1">
      <t>アタマ</t>
    </rPh>
    <phoneticPr fontId="1"/>
  </si>
  <si>
    <t>責任者</t>
    <rPh sb="0" eb="3">
      <t>セキニンシャ</t>
    </rPh>
    <phoneticPr fontId="1"/>
  </si>
  <si>
    <t>担当者</t>
    <rPh sb="0" eb="3">
      <t>タントウシャ</t>
    </rPh>
    <phoneticPr fontId="1"/>
  </si>
  <si>
    <t>合計頭数</t>
    <rPh sb="0" eb="4">
      <t>ゴウケイトウスウ</t>
    </rPh>
    <phoneticPr fontId="1"/>
  </si>
  <si>
    <t>担当者連絡先</t>
    <rPh sb="0" eb="3">
      <t>タントウシャ</t>
    </rPh>
    <rPh sb="3" eb="6">
      <t>レンラクサキ</t>
    </rPh>
    <phoneticPr fontId="1"/>
  </si>
  <si>
    <t>総合計金額</t>
    <rPh sb="0" eb="1">
      <t>ソウ</t>
    </rPh>
    <rPh sb="1" eb="3">
      <t>ゴウケイ</t>
    </rPh>
    <rPh sb="3" eb="5">
      <t>キンガク</t>
    </rPh>
    <phoneticPr fontId="1"/>
  </si>
  <si>
    <t>振込名</t>
    <rPh sb="0" eb="2">
      <t>フリコミ</t>
    </rPh>
    <rPh sb="2" eb="3">
      <t>メイ</t>
    </rPh>
    <phoneticPr fontId="1"/>
  </si>
  <si>
    <t>入　退　厩</t>
    <rPh sb="0" eb="1">
      <t>ニュウ</t>
    </rPh>
    <rPh sb="2" eb="3">
      <t>タイ</t>
    </rPh>
    <rPh sb="4" eb="5">
      <t>ウマヤ</t>
    </rPh>
    <phoneticPr fontId="1"/>
  </si>
  <si>
    <t>振込予定日</t>
    <rPh sb="0" eb="2">
      <t>フリコミ</t>
    </rPh>
    <rPh sb="2" eb="4">
      <t>ヨテイ</t>
    </rPh>
    <rPh sb="4" eb="5">
      <t>ビ</t>
    </rPh>
    <phoneticPr fontId="1"/>
  </si>
  <si>
    <t>入厩日</t>
    <rPh sb="0" eb="2">
      <t>ニュウキュウ</t>
    </rPh>
    <rPh sb="2" eb="3">
      <t>ビ</t>
    </rPh>
    <phoneticPr fontId="1"/>
  </si>
  <si>
    <t>【テーブル席詳細】</t>
    <rPh sb="5" eb="6">
      <t>セキ</t>
    </rPh>
    <rPh sb="6" eb="8">
      <t>ショウサイ</t>
    </rPh>
    <phoneticPr fontId="1"/>
  </si>
  <si>
    <t>入厩時間</t>
    <rPh sb="0" eb="2">
      <t>ニュウキュウ</t>
    </rPh>
    <rPh sb="2" eb="4">
      <t>ジカン</t>
    </rPh>
    <phoneticPr fontId="1"/>
  </si>
  <si>
    <t>　　１．ご利用料金　３３，０００円【税込み】（１テーブル５人掛け）</t>
  </si>
  <si>
    <t>退厩日</t>
    <rPh sb="0" eb="2">
      <t>タイキュウ</t>
    </rPh>
    <rPh sb="2" eb="3">
      <t>ビ</t>
    </rPh>
    <phoneticPr fontId="1"/>
  </si>
  <si>
    <t>　　＊大会期間中の木曜日～日曜日までご利用頂けます。</t>
    <rPh sb="3" eb="5">
      <t>タイカイ</t>
    </rPh>
    <rPh sb="9" eb="12">
      <t>モクヨウビ</t>
    </rPh>
    <rPh sb="13" eb="16">
      <t>ニチヨウビ</t>
    </rPh>
    <phoneticPr fontId="1"/>
  </si>
  <si>
    <t>馬運車駐車の有無</t>
    <rPh sb="0" eb="3">
      <t>バウンシャ</t>
    </rPh>
    <rPh sb="3" eb="5">
      <t>チュウシャ</t>
    </rPh>
    <rPh sb="6" eb="8">
      <t>ウム</t>
    </rPh>
    <phoneticPr fontId="1"/>
  </si>
  <si>
    <t>振　込　先</t>
    <rPh sb="0" eb="1">
      <t>シン</t>
    </rPh>
    <rPh sb="2" eb="3">
      <t>コミ</t>
    </rPh>
    <rPh sb="4" eb="5">
      <t>サキ</t>
    </rPh>
    <phoneticPr fontId="1"/>
  </si>
  <si>
    <t>馬運車（大型）</t>
    <rPh sb="0" eb="3">
      <t>バウンシャ</t>
    </rPh>
    <rPh sb="4" eb="6">
      <t>オオガタ</t>
    </rPh>
    <phoneticPr fontId="1"/>
  </si>
  <si>
    <t>台</t>
    <rPh sb="0" eb="1">
      <t>ダイ</t>
    </rPh>
    <phoneticPr fontId="1"/>
  </si>
  <si>
    <t>銀行名</t>
    <rPh sb="0" eb="3">
      <t>ギンコウメイ</t>
    </rPh>
    <phoneticPr fontId="1"/>
  </si>
  <si>
    <t>三井住友銀行</t>
    <rPh sb="0" eb="2">
      <t>ミツイ</t>
    </rPh>
    <rPh sb="2" eb="4">
      <t>スミトモ</t>
    </rPh>
    <rPh sb="4" eb="6">
      <t>ギンコウ</t>
    </rPh>
    <phoneticPr fontId="1"/>
  </si>
  <si>
    <t>支店名</t>
    <rPh sb="0" eb="3">
      <t>シテンメイ</t>
    </rPh>
    <phoneticPr fontId="1"/>
  </si>
  <si>
    <t>和泉支店</t>
    <rPh sb="0" eb="2">
      <t>イズミ</t>
    </rPh>
    <rPh sb="2" eb="4">
      <t>シテン</t>
    </rPh>
    <phoneticPr fontId="1"/>
  </si>
  <si>
    <t>支店コード</t>
    <rPh sb="0" eb="2">
      <t>シテン</t>
    </rPh>
    <phoneticPr fontId="1"/>
  </si>
  <si>
    <t>馬運車（中型）</t>
    <rPh sb="0" eb="3">
      <t>バウンシャ</t>
    </rPh>
    <rPh sb="4" eb="6">
      <t>チュウガタ</t>
    </rPh>
    <phoneticPr fontId="1"/>
  </si>
  <si>
    <t>種類</t>
    <rPh sb="0" eb="2">
      <t>シュルイ</t>
    </rPh>
    <phoneticPr fontId="1"/>
  </si>
  <si>
    <t>普通預金</t>
    <rPh sb="0" eb="2">
      <t>フツウ</t>
    </rPh>
    <rPh sb="2" eb="4">
      <t>ヨキン</t>
    </rPh>
    <phoneticPr fontId="1"/>
  </si>
  <si>
    <t>口座番号</t>
    <rPh sb="0" eb="2">
      <t>コウザ</t>
    </rPh>
    <rPh sb="2" eb="4">
      <t>バンゴウ</t>
    </rPh>
    <phoneticPr fontId="1"/>
  </si>
  <si>
    <t>口座名</t>
    <rPh sb="0" eb="2">
      <t>コウザ</t>
    </rPh>
    <rPh sb="2" eb="3">
      <t>メイ</t>
    </rPh>
    <phoneticPr fontId="1"/>
  </si>
  <si>
    <t>株式会社シーダーバレー</t>
    <rPh sb="0" eb="4">
      <t>カブシキガイシャ</t>
    </rPh>
    <phoneticPr fontId="1"/>
  </si>
  <si>
    <t>参加選手登録・CSI-W出場人馬登録</t>
    <rPh sb="0" eb="2">
      <t>サンカ</t>
    </rPh>
    <rPh sb="2" eb="4">
      <t>センシュ</t>
    </rPh>
    <rPh sb="4" eb="6">
      <t>トウロク</t>
    </rPh>
    <rPh sb="12" eb="14">
      <t>シュツジョウ</t>
    </rPh>
    <rPh sb="14" eb="16">
      <t>ジンバ</t>
    </rPh>
    <rPh sb="16" eb="18">
      <t>トウロク</t>
    </rPh>
    <phoneticPr fontId="1"/>
  </si>
  <si>
    <t>参加選手登録</t>
    <rPh sb="0" eb="2">
      <t>サンカ</t>
    </rPh>
    <rPh sb="2" eb="4">
      <t>センシュ</t>
    </rPh>
    <rPh sb="4" eb="6">
      <t>トウロク</t>
    </rPh>
    <phoneticPr fontId="1"/>
  </si>
  <si>
    <t>CSI-W 参加人馬登録</t>
    <rPh sb="6" eb="8">
      <t>サンカ</t>
    </rPh>
    <rPh sb="8" eb="10">
      <t>ジンバ</t>
    </rPh>
    <rPh sb="10" eb="12">
      <t>トウロク</t>
    </rPh>
    <phoneticPr fontId="1"/>
  </si>
  <si>
    <t>No.</t>
    <phoneticPr fontId="1"/>
  </si>
  <si>
    <t>選手名</t>
  </si>
  <si>
    <t>フリガナ</t>
  </si>
  <si>
    <t>JEF　     　　　　　　　登録番号</t>
    <phoneticPr fontId="1"/>
  </si>
  <si>
    <t>騎乗者資格</t>
    <phoneticPr fontId="1"/>
  </si>
  <si>
    <t>選手名（英字）</t>
    <rPh sb="4" eb="6">
      <t>エイジ</t>
    </rPh>
    <phoneticPr fontId="1"/>
  </si>
  <si>
    <t>FEI　ID</t>
    <phoneticPr fontId="1"/>
  </si>
  <si>
    <t>馬匹名（英字）</t>
    <rPh sb="0" eb="2">
      <t>バヒツ</t>
    </rPh>
    <rPh sb="2" eb="3">
      <t>メイ</t>
    </rPh>
    <rPh sb="4" eb="6">
      <t>エイジ</t>
    </rPh>
    <phoneticPr fontId="1"/>
  </si>
  <si>
    <t>参加馬匹登録</t>
    <rPh sb="0" eb="2">
      <t>サンカ</t>
    </rPh>
    <rPh sb="2" eb="4">
      <t>バヒツ</t>
    </rPh>
    <rPh sb="4" eb="6">
      <t>トウロク</t>
    </rPh>
    <phoneticPr fontId="1"/>
  </si>
  <si>
    <t>馬匹名</t>
    <rPh sb="0" eb="2">
      <t>バヒツ</t>
    </rPh>
    <rPh sb="2" eb="3">
      <t>メイ</t>
    </rPh>
    <phoneticPr fontId="1"/>
  </si>
  <si>
    <t>JEF　     　　　　　　登録番号</t>
    <rPh sb="15" eb="17">
      <t>トウロク</t>
    </rPh>
    <rPh sb="17" eb="19">
      <t>バンゴウ</t>
    </rPh>
    <phoneticPr fontId="1"/>
  </si>
  <si>
    <t>グレード   登録</t>
    <rPh sb="7" eb="9">
      <t>トウロク</t>
    </rPh>
    <phoneticPr fontId="1"/>
  </si>
  <si>
    <t>品種</t>
  </si>
  <si>
    <t>年齢</t>
  </si>
  <si>
    <t>性別</t>
    <rPh sb="0" eb="2">
      <t>セイベツ</t>
    </rPh>
    <phoneticPr fontId="1"/>
  </si>
  <si>
    <t>毛色</t>
  </si>
  <si>
    <t>産地</t>
  </si>
  <si>
    <t>馬インフルエンザワクチン</t>
    <phoneticPr fontId="1"/>
  </si>
  <si>
    <t>（基礎）　　　1回目</t>
    <rPh sb="1" eb="3">
      <t>キソ</t>
    </rPh>
    <phoneticPr fontId="1"/>
  </si>
  <si>
    <t>（基礎）　　　2回目</t>
    <rPh sb="1" eb="3">
      <t>キソ</t>
    </rPh>
    <phoneticPr fontId="1"/>
  </si>
  <si>
    <t>最終接種日</t>
    <rPh sb="0" eb="2">
      <t>サイシュウ</t>
    </rPh>
    <rPh sb="2" eb="4">
      <t>セッシュ</t>
    </rPh>
    <rPh sb="4" eb="5">
      <t>ビ</t>
    </rPh>
    <phoneticPr fontId="1"/>
  </si>
  <si>
    <t>※グランプリアマゾネスに出場する選手は、中障害飛越B以上の種目に出場する人馬でない限り出場することができる。</t>
    <phoneticPr fontId="1"/>
  </si>
  <si>
    <t>選手名</t>
    <rPh sb="0" eb="3">
      <t>センシュメイ</t>
    </rPh>
    <phoneticPr fontId="1"/>
  </si>
  <si>
    <t>馬名</t>
    <rPh sb="0" eb="2">
      <t>バメイ</t>
    </rPh>
    <phoneticPr fontId="1"/>
  </si>
  <si>
    <t>種目　　　　　　　【木曜日】</t>
    <rPh sb="0" eb="2">
      <t>シュモク</t>
    </rPh>
    <phoneticPr fontId="1"/>
  </si>
  <si>
    <t>料金　　　　　　　　　（自動表示）</t>
    <rPh sb="0" eb="2">
      <t>リョウキン</t>
    </rPh>
    <rPh sb="12" eb="14">
      <t>ジドウ</t>
    </rPh>
    <rPh sb="14" eb="16">
      <t>ヒョウジ</t>
    </rPh>
    <phoneticPr fontId="1"/>
  </si>
  <si>
    <t>オープン参加</t>
    <rPh sb="4" eb="6">
      <t>サンカ</t>
    </rPh>
    <phoneticPr fontId="1"/>
  </si>
  <si>
    <t>種目　　　　　　　　　　　　【金曜日】</t>
    <rPh sb="0" eb="2">
      <t>シュモク</t>
    </rPh>
    <phoneticPr fontId="1"/>
  </si>
  <si>
    <t>料金　　　　　　　　　　（自動表示）</t>
    <rPh sb="0" eb="2">
      <t>リョウキン</t>
    </rPh>
    <rPh sb="13" eb="15">
      <t>ジドウ</t>
    </rPh>
    <rPh sb="15" eb="17">
      <t>ヒョウジ</t>
    </rPh>
    <phoneticPr fontId="1"/>
  </si>
  <si>
    <t>種目　　　　　　　　　　　【土曜日】</t>
    <phoneticPr fontId="1"/>
  </si>
  <si>
    <t>料金　　　　　（自動表示）</t>
    <rPh sb="0" eb="2">
      <t>リョウキン</t>
    </rPh>
    <rPh sb="8" eb="10">
      <t>ジドウ</t>
    </rPh>
    <rPh sb="10" eb="12">
      <t>ヒョウジ</t>
    </rPh>
    <phoneticPr fontId="1"/>
  </si>
  <si>
    <t>種目　　　　　　　　　　　【日曜日】</t>
    <rPh sb="0" eb="2">
      <t>シュモク</t>
    </rPh>
    <phoneticPr fontId="1"/>
  </si>
  <si>
    <t>鞍数</t>
    <rPh sb="0" eb="1">
      <t>クラ</t>
    </rPh>
    <rPh sb="1" eb="2">
      <t>スウ</t>
    </rPh>
    <phoneticPr fontId="1"/>
  </si>
  <si>
    <t>小計</t>
    <rPh sb="0" eb="2">
      <t>ショウケイ</t>
    </rPh>
    <phoneticPr fontId="1"/>
  </si>
  <si>
    <t>ﾌﾚﾝﾄﾞｼｯﾌﾟ①</t>
  </si>
  <si>
    <t>ﾌﾚﾝﾄﾞｼｯﾌﾟ②</t>
  </si>
  <si>
    <t>ﾌﾚﾝﾄﾞｼｯﾌﾟ③</t>
  </si>
  <si>
    <t>第1競技　小Ｃ</t>
  </si>
  <si>
    <t>第2競技　小Ｂ</t>
  </si>
  <si>
    <t>第3競技　中D</t>
  </si>
  <si>
    <t>第4競技　中C</t>
  </si>
  <si>
    <t>第5競技　中B</t>
  </si>
  <si>
    <t>第6競技　大B　S&amp;H</t>
  </si>
  <si>
    <t>第7競技　中A</t>
  </si>
  <si>
    <t>第8競技　　小Ｃ</t>
  </si>
  <si>
    <t>第9競技　　小Ｂ</t>
  </si>
  <si>
    <t>第10競技　中D</t>
  </si>
  <si>
    <t>第11競技　婦人</t>
  </si>
  <si>
    <t>第12競技　中C</t>
    <phoneticPr fontId="1"/>
  </si>
  <si>
    <t>第13競技　大Ｂ CSI</t>
  </si>
  <si>
    <t>第14競技　中B</t>
    <phoneticPr fontId="1"/>
  </si>
  <si>
    <t>第15競技　小Ｃ</t>
  </si>
  <si>
    <t>第16競技　小Ｂ</t>
  </si>
  <si>
    <t xml:space="preserve">第17競技　PONY </t>
    <phoneticPr fontId="1"/>
  </si>
  <si>
    <t>第18競技　中D</t>
    <phoneticPr fontId="1"/>
  </si>
  <si>
    <t>第19競技　中C</t>
    <phoneticPr fontId="1"/>
  </si>
  <si>
    <t>第20競技　中B</t>
    <phoneticPr fontId="1"/>
  </si>
  <si>
    <t>第21競技　OSAKA GP</t>
    <phoneticPr fontId="1"/>
  </si>
  <si>
    <t>PONY CLASS 参加頭数</t>
    <phoneticPr fontId="1"/>
  </si>
  <si>
    <t>PONY　CLASS競技以外の　　　　　　　参加頭数　＠12,100円</t>
    <rPh sb="10" eb="12">
      <t>キョウギ</t>
    </rPh>
    <rPh sb="12" eb="14">
      <t>イガイ</t>
    </rPh>
    <rPh sb="22" eb="24">
      <t>サンカ</t>
    </rPh>
    <phoneticPr fontId="1"/>
  </si>
  <si>
    <t xml:space="preserve"> 参加馬登録</t>
    <rPh sb="1" eb="3">
      <t>サンカ</t>
    </rPh>
    <rPh sb="3" eb="4">
      <t>バ</t>
    </rPh>
    <rPh sb="4" eb="6">
      <t>トウロク</t>
    </rPh>
    <phoneticPr fontId="1"/>
  </si>
  <si>
    <t>競走馬時の馬名</t>
    <rPh sb="0" eb="3">
      <t>キョウソウバ</t>
    </rPh>
    <rPh sb="3" eb="4">
      <t>ジ</t>
    </rPh>
    <rPh sb="5" eb="7">
      <t>バメイ</t>
    </rPh>
    <phoneticPr fontId="1"/>
  </si>
  <si>
    <t>最終出走年月日</t>
    <rPh sb="0" eb="2">
      <t>サイシュウ</t>
    </rPh>
    <rPh sb="2" eb="4">
      <t>シュッソウ</t>
    </rPh>
    <rPh sb="4" eb="7">
      <t>ネンガッピ</t>
    </rPh>
    <phoneticPr fontId="1"/>
  </si>
  <si>
    <t>参加馬匹名</t>
    <rPh sb="0" eb="2">
      <t>サンカ</t>
    </rPh>
    <rPh sb="2" eb="4">
      <t>バヒツ</t>
    </rPh>
    <rPh sb="4" eb="5">
      <t>メイ</t>
    </rPh>
    <phoneticPr fontId="1"/>
  </si>
  <si>
    <t>父馬名</t>
    <rPh sb="0" eb="1">
      <t>チチ</t>
    </rPh>
    <rPh sb="1" eb="3">
      <t>バメイ</t>
    </rPh>
    <phoneticPr fontId="1"/>
  </si>
  <si>
    <t>生年月日</t>
    <rPh sb="0" eb="4">
      <t>セイネンガッピ</t>
    </rPh>
    <phoneticPr fontId="1"/>
  </si>
  <si>
    <t>所有者名</t>
    <rPh sb="0" eb="3">
      <t>ショユウシャ</t>
    </rPh>
    <rPh sb="3" eb="4">
      <t>メイ</t>
    </rPh>
    <phoneticPr fontId="1"/>
  </si>
  <si>
    <t>※未出走の場合は「未出走」と記入</t>
    <rPh sb="1" eb="4">
      <t>ミシュッソウ</t>
    </rPh>
    <rPh sb="5" eb="7">
      <t>バアイ</t>
    </rPh>
    <rPh sb="9" eb="10">
      <t>ミ</t>
    </rPh>
    <rPh sb="10" eb="12">
      <t>シュッソウ</t>
    </rPh>
    <rPh sb="14" eb="16">
      <t>キニュウ</t>
    </rPh>
    <phoneticPr fontId="1"/>
  </si>
  <si>
    <t>母馬名</t>
    <rPh sb="0" eb="1">
      <t>ハハ</t>
    </rPh>
    <rPh sb="1" eb="3">
      <t>バメイ</t>
    </rPh>
    <phoneticPr fontId="1"/>
  </si>
  <si>
    <t>例</t>
    <rPh sb="0" eb="1">
      <t>レイ</t>
    </rPh>
    <phoneticPr fontId="1"/>
  </si>
  <si>
    <t>シーダーバレー</t>
    <phoneticPr fontId="1"/>
  </si>
  <si>
    <t>2023/10/15
or
未出走</t>
    <rPh sb="14" eb="17">
      <t>ミシュッソウ</t>
    </rPh>
    <phoneticPr fontId="1"/>
  </si>
  <si>
    <t>シーダー6</t>
    <phoneticPr fontId="1"/>
  </si>
  <si>
    <t>ファーザー6</t>
    <phoneticPr fontId="1"/>
  </si>
  <si>
    <t>杉谷　太郎</t>
    <rPh sb="0" eb="2">
      <t>スギタニ</t>
    </rPh>
    <rPh sb="3" eb="5">
      <t>タロウ</t>
    </rPh>
    <phoneticPr fontId="1"/>
  </si>
  <si>
    <t>マザー6</t>
    <phoneticPr fontId="1"/>
  </si>
  <si>
    <t>※上記以外の馬匹登録情報は「参加馬匹登録」シートにご記入ください。</t>
    <rPh sb="1" eb="5">
      <t>ジョウキイガイ</t>
    </rPh>
    <rPh sb="6" eb="8">
      <t>バヒツ</t>
    </rPh>
    <rPh sb="8" eb="10">
      <t>トウロク</t>
    </rPh>
    <rPh sb="10" eb="12">
      <t>ジョウホウ</t>
    </rPh>
    <rPh sb="14" eb="16">
      <t>サンカ</t>
    </rPh>
    <rPh sb="16" eb="18">
      <t>バヒツ</t>
    </rPh>
    <rPh sb="18" eb="20">
      <t>トウロク</t>
    </rPh>
    <rPh sb="26" eb="28">
      <t>キニュウ</t>
    </rPh>
    <phoneticPr fontId="1"/>
  </si>
  <si>
    <t>※申込内容に不備がある場合は、受付ができません。</t>
    <rPh sb="15" eb="17">
      <t>ウケツケ</t>
    </rPh>
    <phoneticPr fontId="1"/>
  </si>
  <si>
    <t>Off The Track Jumping （ジューンCUP）出場馬登録</t>
    <rPh sb="31" eb="33">
      <t>シュツジョウ</t>
    </rPh>
    <phoneticPr fontId="1"/>
  </si>
  <si>
    <t>※第13競技　大障害飛越B　CSI1*-W　OSAKAに出場する人馬は記載のこと。</t>
    <phoneticPr fontId="1"/>
  </si>
  <si>
    <t>OSAKA GRAND PRIX第25回スプリング大会</t>
    <phoneticPr fontId="1"/>
  </si>
  <si>
    <t>OSAKA GRAND PRIX第25回スプリング大会　【エントリー申請】</t>
    <phoneticPr fontId="1"/>
  </si>
  <si>
    <t>OSAKA GRAND PRIX第25回スプリング大会</t>
    <phoneticPr fontId="1"/>
  </si>
  <si>
    <t>Off The Track Jumping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</si>
</sst>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0000"/>
    <numFmt numFmtId="177" formatCode="m&quot;月&quot;d&quot;日&quot;;@"/>
  </numFmts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6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211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6" fontId="0" fillId="0" borderId="0" xfId="3" applyFont="1" applyAlignment="1" applyProtection="1">
      <alignment horizontal="center" vertical="center" wrapText="1"/>
      <protection locked="0"/>
    </xf>
    <xf numFmtId="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10" xfId="0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4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18" fillId="0" borderId="0" xfId="0" applyFont="1" applyAlignment="1" applyProtection="1">
      <alignment vertical="center"/>
      <protection locked="0"/>
    </xf>
    <xf numFmtId="176" fontId="17" fillId="0" borderId="8" xfId="0" applyNumberFormat="1" applyFont="1" applyBorder="1" applyAlignment="1" applyProtection="1">
      <alignment horizontal="center" vertical="center" shrinkToFit="1"/>
      <protection locked="0"/>
    </xf>
    <xf numFmtId="38" fontId="2" fillId="4" borderId="8" xfId="2" applyFont="1" applyFill="1" applyBorder="1" applyAlignment="1" applyProtection="1">
      <alignment horizontal="center" vertical="center" wrapText="1"/>
    </xf>
    <xf numFmtId="38" fontId="6" fillId="4" borderId="8" xfId="2" applyFont="1" applyFill="1" applyBorder="1" applyAlignment="1" applyProtection="1">
      <alignment horizontal="center" vertical="center"/>
    </xf>
    <xf numFmtId="38" fontId="2" fillId="4" borderId="3" xfId="2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center" vertical="center" wrapText="1" shrinkToFit="1"/>
      <protection locked="0"/>
    </xf>
    <xf numFmtId="38" fontId="0" fillId="0" borderId="0" xfId="2" applyFont="1" applyAlignment="1"/>
    <xf numFmtId="0" fontId="21" fillId="3" borderId="8" xfId="0" applyFont="1" applyFill="1" applyBorder="1" applyAlignment="1" applyProtection="1">
      <alignment horizontal="center" vertical="center" wrapText="1"/>
      <protection locked="0"/>
    </xf>
    <xf numFmtId="38" fontId="2" fillId="4" borderId="1" xfId="2" applyFont="1" applyFill="1" applyBorder="1" applyAlignment="1" applyProtection="1">
      <alignment horizontal="center" vertical="center" wrapText="1"/>
    </xf>
    <xf numFmtId="38" fontId="6" fillId="4" borderId="19" xfId="2" applyFont="1" applyFill="1" applyBorder="1" applyAlignment="1" applyProtection="1">
      <alignment horizontal="center" vertical="center"/>
    </xf>
    <xf numFmtId="38" fontId="2" fillId="4" borderId="21" xfId="2" applyFont="1" applyFill="1" applyBorder="1" applyAlignment="1" applyProtection="1">
      <alignment horizontal="center" vertical="center" wrapText="1"/>
    </xf>
    <xf numFmtId="38" fontId="6" fillId="4" borderId="19" xfId="2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vertical="center"/>
      <protection locked="0"/>
    </xf>
    <xf numFmtId="38" fontId="6" fillId="6" borderId="11" xfId="2" applyFont="1" applyFill="1" applyBorder="1" applyAlignment="1" applyProtection="1">
      <alignment horizontal="center" vertical="center"/>
    </xf>
    <xf numFmtId="38" fontId="6" fillId="6" borderId="13" xfId="2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37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42" xfId="0" applyBorder="1" applyAlignment="1">
      <alignment vertical="center"/>
    </xf>
    <xf numFmtId="0" fontId="0" fillId="6" borderId="12" xfId="0" applyFill="1" applyBorder="1" applyAlignment="1">
      <alignment vertical="center"/>
    </xf>
    <xf numFmtId="0" fontId="16" fillId="0" borderId="0" xfId="0" applyFont="1" applyAlignment="1">
      <alignment vertical="center" shrinkToFit="1"/>
    </xf>
    <xf numFmtId="0" fontId="0" fillId="0" borderId="5" xfId="0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15" fillId="3" borderId="3" xfId="0" applyFont="1" applyFill="1" applyBorder="1" applyAlignment="1" applyProtection="1">
      <alignment horizontal="center" vertical="center"/>
      <protection locked="0"/>
    </xf>
    <xf numFmtId="177" fontId="6" fillId="0" borderId="3" xfId="2" applyNumberFormat="1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5" fillId="3" borderId="28" xfId="0" applyFont="1" applyFill="1" applyBorder="1" applyAlignment="1" applyProtection="1">
      <alignment horizontal="center" vertical="center"/>
      <protection locked="0"/>
    </xf>
    <xf numFmtId="38" fontId="6" fillId="0" borderId="28" xfId="2" applyFont="1" applyFill="1" applyBorder="1" applyAlignment="1" applyProtection="1">
      <alignment horizontal="center" vertical="center" shrinkToFit="1"/>
      <protection locked="0"/>
    </xf>
    <xf numFmtId="49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38" fontId="15" fillId="4" borderId="32" xfId="2" applyFont="1" applyFill="1" applyBorder="1" applyAlignment="1" applyProtection="1">
      <alignment horizontal="center" vertical="center"/>
    </xf>
    <xf numFmtId="38" fontId="15" fillId="4" borderId="30" xfId="2" applyFont="1" applyFill="1" applyBorder="1" applyAlignment="1" applyProtection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4" fillId="3" borderId="30" xfId="0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14" fontId="11" fillId="0" borderId="3" xfId="0" applyNumberFormat="1" applyFont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38" fontId="6" fillId="4" borderId="8" xfId="2" applyFont="1" applyFill="1" applyBorder="1" applyAlignment="1" applyProtection="1">
      <alignment horizontal="center" vertical="center"/>
    </xf>
    <xf numFmtId="38" fontId="6" fillId="4" borderId="4" xfId="2" applyFont="1" applyFill="1" applyBorder="1" applyAlignment="1" applyProtection="1">
      <alignment horizontal="center" vertical="center"/>
    </xf>
    <xf numFmtId="38" fontId="6" fillId="4" borderId="27" xfId="2" applyFont="1" applyFill="1" applyBorder="1" applyAlignment="1" applyProtection="1">
      <alignment horizontal="center" vertical="center"/>
    </xf>
    <xf numFmtId="38" fontId="6" fillId="4" borderId="25" xfId="2" applyFont="1" applyFill="1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4" fillId="7" borderId="34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center" vertical="center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6" fillId="4" borderId="8" xfId="0" applyFont="1" applyFill="1" applyBorder="1" applyAlignment="1">
      <alignment horizontal="center" vertical="center" shrinkToFit="1"/>
    </xf>
    <xf numFmtId="0" fontId="16" fillId="4" borderId="4" xfId="0" applyFont="1" applyFill="1" applyBorder="1" applyAlignment="1">
      <alignment horizontal="center" vertical="center" shrinkToFit="1"/>
    </xf>
    <xf numFmtId="14" fontId="0" fillId="0" borderId="8" xfId="0" applyNumberFormat="1" applyBorder="1" applyAlignment="1" applyProtection="1">
      <alignment horizontal="center" vertical="center" shrinkToFit="1"/>
      <protection locked="0"/>
    </xf>
    <xf numFmtId="14" fontId="0" fillId="0" borderId="4" xfId="0" applyNumberFormat="1" applyBorder="1" applyAlignment="1" applyProtection="1">
      <alignment horizontal="center" vertical="center" shrinkToFit="1"/>
      <protection locked="0"/>
    </xf>
    <xf numFmtId="14" fontId="0" fillId="0" borderId="9" xfId="0" applyNumberForma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14" fontId="0" fillId="0" borderId="3" xfId="0" applyNumberForma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16" fillId="4" borderId="9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24" fillId="0" borderId="21" xfId="0" applyFont="1" applyBorder="1" applyAlignment="1" applyProtection="1">
      <alignment horizontal="center" vertical="center" shrinkToFit="1"/>
      <protection locked="0"/>
    </xf>
    <xf numFmtId="0" fontId="24" fillId="0" borderId="28" xfId="0" applyFont="1" applyBorder="1" applyAlignment="1" applyProtection="1">
      <alignment horizontal="center" vertical="center" shrinkToFit="1"/>
      <protection locked="0"/>
    </xf>
    <xf numFmtId="0" fontId="23" fillId="6" borderId="21" xfId="0" applyFont="1" applyFill="1" applyBorder="1" applyAlignment="1" applyProtection="1">
      <alignment horizontal="center" vertical="center" shrinkToFit="1"/>
      <protection locked="0"/>
    </xf>
    <xf numFmtId="0" fontId="23" fillId="6" borderId="28" xfId="0" applyFont="1" applyFill="1" applyBorder="1" applyAlignment="1" applyProtection="1">
      <alignment horizontal="center" vertical="center" shrinkToFit="1"/>
      <protection locked="0"/>
    </xf>
    <xf numFmtId="0" fontId="23" fillId="6" borderId="8" xfId="0" applyFont="1" applyFill="1" applyBorder="1" applyAlignment="1" applyProtection="1">
      <alignment horizontal="center" vertical="center" shrinkToFit="1"/>
      <protection locked="0"/>
    </xf>
    <xf numFmtId="0" fontId="23" fillId="6" borderId="9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22" fillId="6" borderId="1" xfId="0" applyFont="1" applyFill="1" applyBorder="1" applyAlignment="1" applyProtection="1">
      <alignment horizontal="center" vertical="center" shrinkToFit="1"/>
      <protection locked="0"/>
    </xf>
    <xf numFmtId="0" fontId="22" fillId="6" borderId="6" xfId="0" applyFont="1" applyFill="1" applyBorder="1" applyAlignment="1" applyProtection="1">
      <alignment horizontal="center" vertical="center" shrinkToFit="1"/>
      <protection locked="0"/>
    </xf>
    <xf numFmtId="0" fontId="22" fillId="6" borderId="2" xfId="0" applyFont="1" applyFill="1" applyBorder="1" applyAlignment="1" applyProtection="1">
      <alignment horizontal="center" vertical="center" shrinkToFit="1"/>
      <protection locked="0"/>
    </xf>
    <xf numFmtId="0" fontId="22" fillId="6" borderId="7" xfId="0" applyFont="1" applyFill="1" applyBorder="1" applyAlignment="1" applyProtection="1">
      <alignment horizontal="center" vertical="center" shrinkToFit="1"/>
      <protection locked="0"/>
    </xf>
    <xf numFmtId="58" fontId="23" fillId="6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23" fillId="6" borderId="1" xfId="0" applyFont="1" applyFill="1" applyBorder="1" applyAlignment="1" applyProtection="1">
      <alignment horizontal="center" vertical="center" shrinkToFit="1"/>
      <protection locked="0"/>
    </xf>
    <xf numFmtId="0" fontId="23" fillId="6" borderId="6" xfId="0" applyFont="1" applyFill="1" applyBorder="1" applyAlignment="1" applyProtection="1">
      <alignment horizontal="center" vertical="center" shrinkToFit="1"/>
      <protection locked="0"/>
    </xf>
    <xf numFmtId="0" fontId="23" fillId="6" borderId="2" xfId="0" applyFont="1" applyFill="1" applyBorder="1" applyAlignment="1" applyProtection="1">
      <alignment horizontal="center" vertical="center" shrinkToFit="1"/>
      <protection locked="0"/>
    </xf>
    <xf numFmtId="0" fontId="23" fillId="6" borderId="7" xfId="0" applyFont="1" applyFill="1" applyBorder="1" applyAlignment="1" applyProtection="1">
      <alignment horizontal="center" vertical="center" shrinkToFit="1"/>
      <protection locked="0"/>
    </xf>
    <xf numFmtId="14" fontId="23" fillId="6" borderId="21" xfId="0" applyNumberFormat="1" applyFont="1" applyFill="1" applyBorder="1" applyAlignment="1" applyProtection="1">
      <alignment horizontal="center" vertical="center" shrinkToFit="1"/>
      <protection locked="0"/>
    </xf>
    <xf numFmtId="14" fontId="23" fillId="6" borderId="28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8" fillId="3" borderId="43" xfId="0" applyFont="1" applyFill="1" applyBorder="1" applyAlignment="1" applyProtection="1">
      <alignment horizontal="center" vertical="center"/>
      <protection locked="0"/>
    </xf>
    <xf numFmtId="0" fontId="8" fillId="3" borderId="28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 applyProtection="1">
      <alignment horizontal="center" vertical="center" wrapText="1"/>
      <protection locked="0"/>
    </xf>
  </cellXfs>
  <cellStyles count="4">
    <cellStyle name="桁区切り" xfId="2" builtinId="6"/>
    <cellStyle name="通貨" xfId="3" builtinId="7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40A5D-5EEE-4A9E-888E-7151043048ED}">
  <sheetPr transitionEvaluation="1"/>
  <dimension ref="A1:CE22"/>
  <sheetViews>
    <sheetView showGridLines="0" view="pageBreakPreview" zoomScaleNormal="100" zoomScaleSheetLayoutView="100" workbookViewId="0">
      <selection activeCell="E2" sqref="E2"/>
    </sheetView>
  </sheetViews>
  <sheetFormatPr defaultColWidth="8.875" defaultRowHeight="13.5" outlineLevelCol="1"/>
  <cols>
    <col min="1" max="72" width="2.875" style="1" customWidth="1"/>
    <col min="73" max="73" width="23" style="1" customWidth="1"/>
    <col min="74" max="74" width="12.625" style="1" hidden="1" customWidth="1" outlineLevel="1"/>
    <col min="75" max="80" width="5.875" style="1" hidden="1" customWidth="1" outlineLevel="1"/>
    <col min="81" max="82" width="8.875" style="1" hidden="1" customWidth="1" outlineLevel="1"/>
    <col min="83" max="83" width="8.875" style="1" collapsed="1"/>
    <col min="84" max="16384" width="8.875" style="1"/>
  </cols>
  <sheetData>
    <row r="1" spans="1:71" ht="25.35" customHeight="1">
      <c r="E1" s="2" t="s">
        <v>121</v>
      </c>
      <c r="AP1" s="3"/>
      <c r="AQ1" s="3"/>
      <c r="AR1" s="3"/>
      <c r="AS1" s="3"/>
      <c r="AT1" s="3"/>
      <c r="AU1" s="7"/>
      <c r="AV1" s="3"/>
      <c r="AW1" s="3"/>
      <c r="AX1" s="3"/>
      <c r="AY1" s="3"/>
      <c r="AZ1" s="3"/>
      <c r="BA1" s="3"/>
      <c r="BB1" s="3"/>
      <c r="BC1" s="3"/>
      <c r="BD1" s="3"/>
      <c r="BE1" s="7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</row>
    <row r="2" spans="1:71" ht="25.35" customHeight="1">
      <c r="E2" s="2"/>
      <c r="AP2" s="16"/>
      <c r="AQ2" s="3"/>
      <c r="AR2" s="3"/>
      <c r="AS2" s="3"/>
      <c r="AT2" s="3"/>
      <c r="AU2" s="7"/>
      <c r="AV2" s="3"/>
      <c r="AW2" s="3"/>
      <c r="AX2" s="3"/>
      <c r="AY2" s="3"/>
      <c r="AZ2" s="3"/>
      <c r="BA2" s="3"/>
      <c r="BB2" s="3"/>
      <c r="BC2" s="3"/>
      <c r="BD2" s="3"/>
      <c r="BE2" s="7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1:71" ht="38.1" customHeight="1">
      <c r="E3" s="2"/>
      <c r="F3" s="101" t="s">
        <v>0</v>
      </c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H3" s="101" t="s">
        <v>1</v>
      </c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3"/>
      <c r="BE3" s="7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1:71" ht="38.1" customHeight="1" thickBot="1">
      <c r="A4" s="3"/>
      <c r="B4" s="3"/>
      <c r="C4" s="3"/>
      <c r="D4" s="3"/>
      <c r="E4" s="4"/>
      <c r="F4" s="72" t="s">
        <v>2</v>
      </c>
      <c r="G4" s="72"/>
      <c r="H4" s="72"/>
      <c r="I4" s="72"/>
      <c r="J4" s="72"/>
      <c r="K4" s="72"/>
      <c r="L4" s="72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F4" s="12"/>
      <c r="AG4" s="12"/>
      <c r="AH4" s="115" t="s">
        <v>3</v>
      </c>
      <c r="AI4" s="116"/>
      <c r="AJ4" s="116"/>
      <c r="AK4" s="116"/>
      <c r="AL4" s="116"/>
      <c r="AM4" s="116"/>
      <c r="AN4" s="116"/>
      <c r="AO4" s="116"/>
      <c r="AP4" s="116"/>
      <c r="AQ4" s="116"/>
      <c r="AR4" s="117"/>
      <c r="AS4" s="110"/>
      <c r="AT4" s="111"/>
      <c r="AU4" s="111"/>
      <c r="AV4" s="111"/>
      <c r="AW4" s="112"/>
      <c r="AX4" s="108">
        <f>IF(AS4="",0,IF(AS4="不要",0,IF(AS4="申し込む",33000)))</f>
        <v>0</v>
      </c>
      <c r="AY4" s="109"/>
      <c r="AZ4" s="109"/>
      <c r="BA4" s="109"/>
      <c r="BB4" s="109"/>
      <c r="BC4" s="56" t="s">
        <v>4</v>
      </c>
    </row>
    <row r="5" spans="1:71" ht="38.1" customHeight="1" thickTop="1">
      <c r="A5" s="3"/>
      <c r="B5" s="3"/>
      <c r="C5" s="3"/>
      <c r="D5" s="3"/>
      <c r="E5" s="4"/>
      <c r="F5" s="72" t="s">
        <v>5</v>
      </c>
      <c r="G5" s="72"/>
      <c r="H5" s="72"/>
      <c r="I5" s="72"/>
      <c r="J5" s="72"/>
      <c r="K5" s="72"/>
      <c r="L5" s="72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F5" s="12"/>
      <c r="AG5" s="12"/>
      <c r="AH5" s="121" t="s">
        <v>6</v>
      </c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06">
        <f>SUM(エントリー申請!F30+エントリー申請!I30+エントリー申請!L30+エントリー申請!O30)</f>
        <v>0</v>
      </c>
      <c r="AT5" s="107"/>
      <c r="AU5" s="107"/>
      <c r="AV5" s="107"/>
      <c r="AW5" s="107"/>
      <c r="AX5" s="107"/>
      <c r="AY5" s="107"/>
      <c r="AZ5" s="107"/>
      <c r="BA5" s="107"/>
      <c r="BB5" s="107"/>
      <c r="BC5" s="57" t="s">
        <v>4</v>
      </c>
    </row>
    <row r="6" spans="1:71" ht="38.1" customHeight="1">
      <c r="A6" s="3"/>
      <c r="B6" s="3"/>
      <c r="C6" s="3"/>
      <c r="D6" s="3"/>
      <c r="E6" s="4"/>
      <c r="F6" s="72" t="s">
        <v>7</v>
      </c>
      <c r="G6" s="72"/>
      <c r="H6" s="72"/>
      <c r="I6" s="72"/>
      <c r="J6" s="72"/>
      <c r="K6" s="72"/>
      <c r="L6" s="72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F6" s="12"/>
      <c r="AG6" s="12"/>
      <c r="AH6" s="118" t="s">
        <v>100</v>
      </c>
      <c r="AI6" s="119"/>
      <c r="AJ6" s="119"/>
      <c r="AK6" s="119"/>
      <c r="AL6" s="119"/>
      <c r="AM6" s="119"/>
      <c r="AN6" s="119"/>
      <c r="AO6" s="119"/>
      <c r="AP6" s="119"/>
      <c r="AQ6" s="119"/>
      <c r="AR6" s="120"/>
      <c r="AS6" s="104"/>
      <c r="AT6" s="105"/>
      <c r="AU6" s="105"/>
      <c r="AV6" s="102" t="s">
        <v>8</v>
      </c>
      <c r="AW6" s="103"/>
      <c r="AX6" s="106">
        <f>SUM(AS6*12100)</f>
        <v>0</v>
      </c>
      <c r="AY6" s="107"/>
      <c r="AZ6" s="107"/>
      <c r="BA6" s="107"/>
      <c r="BB6" s="107"/>
      <c r="BC6" s="58" t="s">
        <v>4</v>
      </c>
    </row>
    <row r="7" spans="1:71" ht="38.1" customHeight="1" thickBot="1">
      <c r="A7" s="3"/>
      <c r="B7" s="3"/>
      <c r="C7" s="3"/>
      <c r="D7" s="3"/>
      <c r="E7" s="4"/>
      <c r="F7" s="72" t="s">
        <v>9</v>
      </c>
      <c r="G7" s="72"/>
      <c r="H7" s="72"/>
      <c r="I7" s="72"/>
      <c r="J7" s="72"/>
      <c r="K7" s="72"/>
      <c r="L7" s="72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F7" s="12"/>
      <c r="AG7" s="12"/>
      <c r="AH7" s="124" t="s">
        <v>99</v>
      </c>
      <c r="AI7" s="125"/>
      <c r="AJ7" s="125"/>
      <c r="AK7" s="125"/>
      <c r="AL7" s="125"/>
      <c r="AM7" s="125"/>
      <c r="AN7" s="125"/>
      <c r="AO7" s="125"/>
      <c r="AP7" s="125"/>
      <c r="AQ7" s="125"/>
      <c r="AR7" s="126"/>
      <c r="AS7" s="122"/>
      <c r="AT7" s="123"/>
      <c r="AU7" s="123"/>
      <c r="AV7" s="127" t="s">
        <v>8</v>
      </c>
      <c r="AW7" s="128"/>
      <c r="AX7" s="53"/>
      <c r="AY7" s="54"/>
      <c r="AZ7" s="54"/>
      <c r="BA7" s="54"/>
      <c r="BB7" s="54"/>
      <c r="BC7" s="59"/>
    </row>
    <row r="8" spans="1:71" ht="38.1" customHeight="1" thickTop="1" thickBot="1">
      <c r="A8" s="3"/>
      <c r="B8" s="3"/>
      <c r="C8" s="3"/>
      <c r="D8" s="3"/>
      <c r="E8" s="4"/>
      <c r="F8" s="72" t="s">
        <v>10</v>
      </c>
      <c r="G8" s="72"/>
      <c r="H8" s="72"/>
      <c r="I8" s="72"/>
      <c r="J8" s="72"/>
      <c r="K8" s="72"/>
      <c r="L8" s="72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F8" s="12"/>
      <c r="AG8" s="12"/>
      <c r="AH8" s="85" t="s">
        <v>11</v>
      </c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113">
        <f>SUM(AS6:AU7)</f>
        <v>0</v>
      </c>
      <c r="AT8" s="114"/>
      <c r="AU8" s="114"/>
      <c r="AV8" s="114"/>
      <c r="AW8" s="114"/>
      <c r="AX8" s="114"/>
      <c r="AY8" s="114"/>
      <c r="AZ8" s="114"/>
      <c r="BA8" s="114"/>
      <c r="BB8" s="76" t="s">
        <v>8</v>
      </c>
      <c r="BC8" s="77"/>
    </row>
    <row r="9" spans="1:71" ht="38.1" customHeight="1" thickTop="1" thickBot="1">
      <c r="A9" s="3"/>
      <c r="B9" s="3"/>
      <c r="C9" s="3"/>
      <c r="D9" s="3"/>
      <c r="E9" s="4"/>
      <c r="F9" s="72" t="s">
        <v>12</v>
      </c>
      <c r="G9" s="72"/>
      <c r="H9" s="72"/>
      <c r="I9" s="72"/>
      <c r="J9" s="72"/>
      <c r="K9" s="72"/>
      <c r="L9" s="72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F9" s="12"/>
      <c r="AG9" s="12"/>
      <c r="AH9" s="82" t="s">
        <v>13</v>
      </c>
      <c r="AI9" s="83"/>
      <c r="AJ9" s="83"/>
      <c r="AK9" s="83"/>
      <c r="AL9" s="83"/>
      <c r="AM9" s="83"/>
      <c r="AN9" s="83"/>
      <c r="AO9" s="83"/>
      <c r="AP9" s="83"/>
      <c r="AQ9" s="83"/>
      <c r="AR9" s="84"/>
      <c r="AS9" s="78">
        <f>SUM(AS5+AX6+AX4)</f>
        <v>0</v>
      </c>
      <c r="AT9" s="79"/>
      <c r="AU9" s="79"/>
      <c r="AV9" s="79"/>
      <c r="AW9" s="79"/>
      <c r="AX9" s="79"/>
      <c r="AY9" s="79"/>
      <c r="AZ9" s="79"/>
      <c r="BA9" s="79"/>
      <c r="BB9" s="80" t="s">
        <v>4</v>
      </c>
      <c r="BC9" s="81"/>
    </row>
    <row r="10" spans="1:71" ht="38.1" customHeight="1" thickTop="1">
      <c r="A10" s="3"/>
      <c r="B10" s="3"/>
      <c r="C10" s="3"/>
      <c r="D10" s="3"/>
      <c r="E10" s="4"/>
      <c r="F10" s="14"/>
      <c r="G10" s="14"/>
      <c r="H10" s="14"/>
      <c r="I10" s="14"/>
      <c r="J10" s="14"/>
      <c r="K10" s="14"/>
      <c r="L10" s="14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F10" s="12"/>
      <c r="AG10" s="12"/>
      <c r="AH10" s="73" t="s">
        <v>14</v>
      </c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</row>
    <row r="11" spans="1:71" ht="38.1" customHeight="1">
      <c r="A11" s="3"/>
      <c r="B11" s="3"/>
      <c r="C11" s="3"/>
      <c r="D11" s="3"/>
      <c r="E11" s="4"/>
      <c r="F11" s="101" t="s">
        <v>15</v>
      </c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F11" s="12"/>
      <c r="AG11" s="12"/>
      <c r="AH11" s="69" t="s">
        <v>16</v>
      </c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</row>
    <row r="12" spans="1:71" ht="38.1" customHeight="1">
      <c r="A12" s="3"/>
      <c r="B12" s="3"/>
      <c r="C12" s="3"/>
      <c r="D12" s="3"/>
      <c r="E12" s="4"/>
      <c r="F12" s="72" t="s">
        <v>17</v>
      </c>
      <c r="G12" s="72"/>
      <c r="H12" s="72"/>
      <c r="I12" s="72"/>
      <c r="J12" s="72"/>
      <c r="K12" s="72"/>
      <c r="L12" s="72"/>
      <c r="M12" s="100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3"/>
      <c r="AD12" s="3"/>
      <c r="AE12" s="3"/>
      <c r="AF12" s="12"/>
      <c r="AG12" s="12"/>
      <c r="AH12" s="19" t="s">
        <v>18</v>
      </c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L12" s="5"/>
      <c r="BM12" s="5"/>
      <c r="BN12" s="5"/>
      <c r="BO12" s="5"/>
      <c r="BP12" s="5"/>
      <c r="BQ12" s="5"/>
    </row>
    <row r="13" spans="1:71" ht="38.1" customHeight="1">
      <c r="F13" s="72" t="s">
        <v>19</v>
      </c>
      <c r="G13" s="72"/>
      <c r="H13" s="72"/>
      <c r="I13" s="72"/>
      <c r="J13" s="72"/>
      <c r="K13" s="72"/>
      <c r="L13" s="72"/>
      <c r="M13" s="100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F13" s="12"/>
      <c r="AG13" s="12"/>
      <c r="AH13" s="20" t="s">
        <v>20</v>
      </c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</row>
    <row r="14" spans="1:71" ht="38.1" customHeight="1">
      <c r="F14" s="72" t="s">
        <v>21</v>
      </c>
      <c r="G14" s="72"/>
      <c r="H14" s="72"/>
      <c r="I14" s="72"/>
      <c r="J14" s="72"/>
      <c r="K14" s="72"/>
      <c r="L14" s="72"/>
      <c r="M14" s="100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F14" s="3"/>
      <c r="AG14" s="3"/>
      <c r="AH14" s="20"/>
      <c r="AI14" s="21" t="s">
        <v>22</v>
      </c>
      <c r="AJ14" s="21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C14" s="3"/>
      <c r="BD14" s="3"/>
      <c r="BE14" s="12"/>
      <c r="BF14" s="12"/>
      <c r="BG14" s="12"/>
      <c r="BH14" s="12"/>
      <c r="BI14" s="12"/>
      <c r="BJ14" s="5"/>
      <c r="BK14" s="5"/>
    </row>
    <row r="15" spans="1:71" ht="38.1" customHeight="1">
      <c r="F15" s="72" t="s">
        <v>23</v>
      </c>
      <c r="G15" s="72"/>
      <c r="H15" s="72"/>
      <c r="I15" s="72"/>
      <c r="J15" s="72"/>
      <c r="K15" s="72"/>
      <c r="L15" s="72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H15" s="90" t="s">
        <v>24</v>
      </c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E15" s="3"/>
      <c r="BF15" s="3"/>
      <c r="BG15" s="3"/>
    </row>
    <row r="16" spans="1:71" ht="38.1" customHeight="1">
      <c r="F16" s="72" t="s">
        <v>25</v>
      </c>
      <c r="G16" s="72"/>
      <c r="H16" s="72"/>
      <c r="I16" s="72"/>
      <c r="J16" s="72"/>
      <c r="K16" s="72"/>
      <c r="L16" s="72"/>
      <c r="M16" s="98"/>
      <c r="N16" s="98"/>
      <c r="O16" s="98"/>
      <c r="P16" s="98"/>
      <c r="Q16" s="98"/>
      <c r="R16" s="98"/>
      <c r="S16" s="98"/>
      <c r="T16" s="18" t="s">
        <v>26</v>
      </c>
      <c r="U16" s="9"/>
      <c r="AH16" s="87" t="s">
        <v>27</v>
      </c>
      <c r="AI16" s="88"/>
      <c r="AJ16" s="89"/>
      <c r="AK16" s="91" t="s">
        <v>28</v>
      </c>
      <c r="AL16" s="92"/>
      <c r="AM16" s="92"/>
      <c r="AN16" s="92"/>
      <c r="AO16" s="93"/>
      <c r="AP16" s="94" t="s">
        <v>29</v>
      </c>
      <c r="AQ16" s="94"/>
      <c r="AR16" s="94"/>
      <c r="AS16" s="92" t="s">
        <v>30</v>
      </c>
      <c r="AT16" s="92"/>
      <c r="AU16" s="92"/>
      <c r="AV16" s="93"/>
      <c r="AW16" s="87" t="s">
        <v>31</v>
      </c>
      <c r="AX16" s="88"/>
      <c r="AY16" s="88"/>
      <c r="AZ16" s="89"/>
      <c r="BA16" s="91">
        <v>177</v>
      </c>
      <c r="BB16" s="92"/>
      <c r="BC16" s="93"/>
      <c r="BE16" s="3"/>
      <c r="BF16" s="3"/>
      <c r="BG16" s="3"/>
    </row>
    <row r="17" spans="6:71" ht="38.1" customHeight="1">
      <c r="F17" s="72" t="s">
        <v>32</v>
      </c>
      <c r="G17" s="72"/>
      <c r="H17" s="72"/>
      <c r="I17" s="72"/>
      <c r="J17" s="72"/>
      <c r="K17" s="72"/>
      <c r="L17" s="72"/>
      <c r="M17" s="98"/>
      <c r="N17" s="98"/>
      <c r="O17" s="98"/>
      <c r="P17" s="98"/>
      <c r="Q17" s="98"/>
      <c r="R17" s="98"/>
      <c r="S17" s="98"/>
      <c r="T17" s="18" t="s">
        <v>26</v>
      </c>
      <c r="U17" s="9"/>
      <c r="AH17" s="87" t="s">
        <v>33</v>
      </c>
      <c r="AI17" s="88"/>
      <c r="AJ17" s="89"/>
      <c r="AK17" s="91" t="s">
        <v>34</v>
      </c>
      <c r="AL17" s="92"/>
      <c r="AM17" s="92"/>
      <c r="AN17" s="92"/>
      <c r="AO17" s="93"/>
      <c r="AP17" s="87" t="s">
        <v>35</v>
      </c>
      <c r="AQ17" s="88"/>
      <c r="AR17" s="88"/>
      <c r="AS17" s="88"/>
      <c r="AT17" s="89"/>
      <c r="AU17" s="95">
        <v>1524182</v>
      </c>
      <c r="AV17" s="96"/>
      <c r="AW17" s="96"/>
      <c r="AX17" s="96"/>
      <c r="AY17" s="96"/>
      <c r="AZ17" s="96"/>
      <c r="BA17" s="96"/>
      <c r="BB17" s="96"/>
      <c r="BC17" s="97"/>
      <c r="BD17" s="12"/>
      <c r="BE17" s="3"/>
      <c r="BF17" s="3"/>
      <c r="BG17" s="3"/>
    </row>
    <row r="18" spans="6:71" ht="25.35" customHeight="1">
      <c r="AH18" s="87" t="s">
        <v>36</v>
      </c>
      <c r="AI18" s="88"/>
      <c r="AJ18" s="89"/>
      <c r="AK18" s="91" t="s">
        <v>37</v>
      </c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3"/>
      <c r="BD18" s="3"/>
      <c r="BE18" s="3"/>
      <c r="BF18" s="3"/>
      <c r="BG18" s="3"/>
      <c r="BL18" s="3"/>
      <c r="BM18" s="3"/>
      <c r="BN18" s="3"/>
      <c r="BO18" s="3"/>
      <c r="BP18" s="3"/>
      <c r="BQ18" s="3"/>
      <c r="BR18" s="3"/>
      <c r="BS18" s="3"/>
    </row>
    <row r="19" spans="6:71" ht="25.35" customHeight="1">
      <c r="AV19" s="3"/>
      <c r="AW19" s="3"/>
      <c r="AX19" s="3"/>
      <c r="AY19" s="3"/>
      <c r="AZ19" s="3"/>
      <c r="BA19" s="3"/>
      <c r="BB19" s="3"/>
      <c r="BC19" s="3"/>
      <c r="BE19" s="3"/>
      <c r="BF19" s="3"/>
      <c r="BG19" s="3"/>
    </row>
    <row r="20" spans="6:71" ht="25.35" customHeight="1">
      <c r="BD20" s="3"/>
      <c r="BE20" s="7"/>
      <c r="BF20" s="3"/>
      <c r="BG20" s="3"/>
      <c r="BH20" s="3"/>
      <c r="BI20" s="3"/>
      <c r="BJ20" s="3"/>
      <c r="BK20" s="3"/>
    </row>
    <row r="21" spans="6:71" ht="25.35" customHeight="1"/>
    <row r="22" spans="6:71" ht="25.35" customHeight="1"/>
  </sheetData>
  <sheetProtection sheet="1" objects="1" scenarios="1"/>
  <dataConsolidate/>
  <mergeCells count="62">
    <mergeCell ref="AS7:AU7"/>
    <mergeCell ref="AH7:AR7"/>
    <mergeCell ref="AV7:AW7"/>
    <mergeCell ref="F3:AB3"/>
    <mergeCell ref="AX4:BB4"/>
    <mergeCell ref="AS4:AW4"/>
    <mergeCell ref="AS5:BB5"/>
    <mergeCell ref="F4:L4"/>
    <mergeCell ref="F5:L5"/>
    <mergeCell ref="M4:AB4"/>
    <mergeCell ref="AH4:AR4"/>
    <mergeCell ref="AH5:AR5"/>
    <mergeCell ref="AH3:BC3"/>
    <mergeCell ref="M6:AB6"/>
    <mergeCell ref="F6:L6"/>
    <mergeCell ref="AV6:AW6"/>
    <mergeCell ref="AS6:AU6"/>
    <mergeCell ref="AX6:BB6"/>
    <mergeCell ref="AH6:AR6"/>
    <mergeCell ref="F17:L17"/>
    <mergeCell ref="M16:S16"/>
    <mergeCell ref="M17:S17"/>
    <mergeCell ref="M5:AB5"/>
    <mergeCell ref="F13:L13"/>
    <mergeCell ref="F12:L12"/>
    <mergeCell ref="M7:AB7"/>
    <mergeCell ref="M8:AB8"/>
    <mergeCell ref="M12:AB12"/>
    <mergeCell ref="M13:AB13"/>
    <mergeCell ref="F11:AB11"/>
    <mergeCell ref="F7:L7"/>
    <mergeCell ref="F9:L9"/>
    <mergeCell ref="F14:L14"/>
    <mergeCell ref="F15:L15"/>
    <mergeCell ref="M14:AB14"/>
    <mergeCell ref="AH18:AJ18"/>
    <mergeCell ref="AH15:BC15"/>
    <mergeCell ref="AH16:AJ16"/>
    <mergeCell ref="BA16:BC16"/>
    <mergeCell ref="AP16:AR16"/>
    <mergeCell ref="AS16:AV16"/>
    <mergeCell ref="AH17:AJ17"/>
    <mergeCell ref="AK17:AO17"/>
    <mergeCell ref="AP17:AT17"/>
    <mergeCell ref="AK18:BC18"/>
    <mergeCell ref="AU17:BC17"/>
    <mergeCell ref="AK16:AO16"/>
    <mergeCell ref="AW16:AZ16"/>
    <mergeCell ref="AH11:AR11"/>
    <mergeCell ref="AS11:BC11"/>
    <mergeCell ref="M15:AB15"/>
    <mergeCell ref="F16:L16"/>
    <mergeCell ref="F8:L8"/>
    <mergeCell ref="AH10:AR10"/>
    <mergeCell ref="AS10:BC10"/>
    <mergeCell ref="M9:AB9"/>
    <mergeCell ref="BB8:BC8"/>
    <mergeCell ref="AS9:BA9"/>
    <mergeCell ref="BB9:BC9"/>
    <mergeCell ref="AH9:AR9"/>
    <mergeCell ref="AH8:AR8"/>
    <mergeCell ref="AS8:BA8"/>
  </mergeCells>
  <phoneticPr fontId="1"/>
  <dataValidations count="3">
    <dataValidation type="list" allowBlank="1" showInputMessage="1" showErrorMessage="1" sqref="AS4:AW4" xr:uid="{4E172188-EDE0-40CA-B85D-3A67B080DC33}">
      <formula1>"申し込む,不要"</formula1>
    </dataValidation>
    <dataValidation type="list" allowBlank="1" showInputMessage="1" showErrorMessage="1" sqref="M15" xr:uid="{B49B6CEF-34D6-4AA0-8948-072E7E1F0C93}">
      <formula1>"あり,なし"</formula1>
    </dataValidation>
    <dataValidation type="list" allowBlank="1" showInputMessage="1" showErrorMessage="1" sqref="AD12:AE12" xr:uid="{3B0F8BC9-C1F0-4E7B-8253-00468011D5F2}">
      <formula1>"A級,B級"</formula1>
    </dataValidation>
  </dataValidations>
  <pageMargins left="0.51181102362204722" right="0.51181102362204722" top="0.39370078740157483" bottom="0.39370078740157483" header="0.31496062992125984" footer="0.31496062992125984"/>
  <pageSetup paperSize="9" scale="7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152F5-F0C4-47AF-9A5F-EECFCBC605DD}">
  <sheetPr transitionEvaluation="1"/>
  <dimension ref="A1:AH21"/>
  <sheetViews>
    <sheetView showGridLines="0" view="pageBreakPreview" zoomScaleNormal="100" zoomScaleSheetLayoutView="100" workbookViewId="0">
      <selection activeCell="C2" sqref="C2"/>
    </sheetView>
  </sheetViews>
  <sheetFormatPr defaultColWidth="8.875" defaultRowHeight="13.5" outlineLevelCol="1"/>
  <cols>
    <col min="1" max="2" width="2.875" style="1" customWidth="1"/>
    <col min="3" max="3" width="30.875" style="1" customWidth="1"/>
    <col min="4" max="4" width="21.625" style="1" customWidth="1"/>
    <col min="5" max="5" width="13.125" style="1" customWidth="1"/>
    <col min="6" max="6" width="13.375" style="1" customWidth="1"/>
    <col min="7" max="9" width="2.875" style="1" customWidth="1"/>
    <col min="10" max="10" width="24.875" style="1" customWidth="1"/>
    <col min="11" max="11" width="15.375" style="1" customWidth="1"/>
    <col min="12" max="12" width="30.375" style="1" customWidth="1"/>
    <col min="13" max="13" width="16.625" style="1" customWidth="1"/>
    <col min="14" max="23" width="2.875" style="1" customWidth="1"/>
    <col min="24" max="24" width="23" style="1" customWidth="1"/>
    <col min="25" max="25" width="12.625" style="1" hidden="1" customWidth="1" outlineLevel="1"/>
    <col min="26" max="31" width="5.875" style="1" hidden="1" customWidth="1" outlineLevel="1"/>
    <col min="32" max="33" width="8.875" style="1" hidden="1" customWidth="1" outlineLevel="1"/>
    <col min="34" max="34" width="8.875" style="1" collapsed="1"/>
    <col min="35" max="16384" width="8.875" style="1"/>
  </cols>
  <sheetData>
    <row r="1" spans="1:13" ht="24.6" customHeight="1">
      <c r="C1" s="2" t="s">
        <v>121</v>
      </c>
    </row>
    <row r="2" spans="1:13" ht="24.6" customHeight="1">
      <c r="C2" s="2" t="s">
        <v>38</v>
      </c>
    </row>
    <row r="3" spans="1:13" ht="25.35" customHeight="1">
      <c r="H3" s="134" t="s">
        <v>2</v>
      </c>
      <c r="I3" s="134"/>
      <c r="J3" s="134"/>
      <c r="K3" s="135" t="str">
        <f>IF(料金表!M4="","",料金表!M4)</f>
        <v/>
      </c>
      <c r="L3" s="136"/>
      <c r="M3" s="136"/>
    </row>
    <row r="4" spans="1:13" ht="25.35" customHeight="1">
      <c r="K4" s="13"/>
      <c r="L4" s="13"/>
      <c r="M4" s="13"/>
    </row>
    <row r="5" spans="1:13" ht="25.35" customHeight="1">
      <c r="A5" s="131" t="s">
        <v>39</v>
      </c>
      <c r="B5" s="131"/>
      <c r="C5" s="131"/>
      <c r="D5" s="131"/>
      <c r="E5" s="131"/>
      <c r="F5" s="131"/>
      <c r="H5" s="132" t="s">
        <v>40</v>
      </c>
      <c r="I5" s="133"/>
      <c r="J5" s="133"/>
      <c r="K5" s="133"/>
      <c r="L5" s="133"/>
      <c r="M5" s="133"/>
    </row>
    <row r="6" spans="1:13" ht="32.85" customHeight="1">
      <c r="A6" s="72" t="s">
        <v>41</v>
      </c>
      <c r="B6" s="72"/>
      <c r="C6" s="35" t="s">
        <v>42</v>
      </c>
      <c r="D6" s="35" t="s">
        <v>43</v>
      </c>
      <c r="E6" s="42" t="s">
        <v>44</v>
      </c>
      <c r="F6" s="36" t="s">
        <v>45</v>
      </c>
      <c r="H6" s="72" t="s">
        <v>41</v>
      </c>
      <c r="I6" s="72"/>
      <c r="J6" s="35" t="s">
        <v>46</v>
      </c>
      <c r="K6" s="32" t="s">
        <v>47</v>
      </c>
      <c r="L6" s="32" t="s">
        <v>48</v>
      </c>
      <c r="M6" s="32" t="s">
        <v>47</v>
      </c>
    </row>
    <row r="7" spans="1:13" s="8" customFormat="1" ht="30" customHeight="1">
      <c r="A7" s="129">
        <v>1</v>
      </c>
      <c r="B7" s="129"/>
      <c r="C7" s="29"/>
      <c r="D7" s="29"/>
      <c r="E7" s="29"/>
      <c r="F7" s="30"/>
      <c r="H7" s="129">
        <v>1</v>
      </c>
      <c r="I7" s="129"/>
      <c r="J7" s="29"/>
      <c r="K7" s="31"/>
      <c r="L7" s="31"/>
      <c r="M7" s="31"/>
    </row>
    <row r="8" spans="1:13" s="8" customFormat="1" ht="30" customHeight="1">
      <c r="A8" s="129">
        <v>2</v>
      </c>
      <c r="B8" s="129"/>
      <c r="C8" s="29"/>
      <c r="D8" s="29"/>
      <c r="E8" s="29"/>
      <c r="F8" s="30"/>
      <c r="H8" s="129">
        <v>2</v>
      </c>
      <c r="I8" s="129"/>
      <c r="J8" s="29"/>
      <c r="K8" s="33"/>
      <c r="L8" s="33"/>
      <c r="M8" s="33"/>
    </row>
    <row r="9" spans="1:13" s="8" customFormat="1" ht="30" customHeight="1">
      <c r="A9" s="129">
        <v>3</v>
      </c>
      <c r="B9" s="129"/>
      <c r="C9" s="29"/>
      <c r="D9" s="29"/>
      <c r="E9" s="29"/>
      <c r="F9" s="30"/>
      <c r="H9" s="129">
        <v>3</v>
      </c>
      <c r="I9" s="129"/>
      <c r="J9" s="29"/>
      <c r="K9" s="33"/>
      <c r="L9" s="33"/>
      <c r="M9" s="33"/>
    </row>
    <row r="10" spans="1:13" s="8" customFormat="1" ht="30" customHeight="1">
      <c r="A10" s="129">
        <v>4</v>
      </c>
      <c r="B10" s="129"/>
      <c r="C10" s="29"/>
      <c r="D10" s="29"/>
      <c r="E10" s="29"/>
      <c r="F10" s="30"/>
      <c r="H10" s="129">
        <v>4</v>
      </c>
      <c r="I10" s="129"/>
      <c r="J10" s="29"/>
      <c r="K10" s="33"/>
      <c r="L10" s="33"/>
      <c r="M10" s="33"/>
    </row>
    <row r="11" spans="1:13" s="8" customFormat="1" ht="30" customHeight="1">
      <c r="A11" s="129">
        <v>5</v>
      </c>
      <c r="B11" s="129"/>
      <c r="C11" s="29"/>
      <c r="D11" s="29"/>
      <c r="E11" s="29"/>
      <c r="F11" s="30"/>
      <c r="H11" s="129">
        <v>5</v>
      </c>
      <c r="I11" s="129"/>
      <c r="J11" s="29"/>
      <c r="K11" s="33"/>
      <c r="L11" s="33"/>
      <c r="M11" s="33"/>
    </row>
    <row r="12" spans="1:13" s="8" customFormat="1" ht="30" customHeight="1">
      <c r="A12" s="129">
        <v>6</v>
      </c>
      <c r="B12" s="129"/>
      <c r="C12" s="29"/>
      <c r="D12" s="29"/>
      <c r="E12" s="29"/>
      <c r="F12" s="30"/>
      <c r="H12" s="130" t="s">
        <v>120</v>
      </c>
      <c r="I12" s="130"/>
      <c r="J12" s="130"/>
      <c r="K12" s="130"/>
      <c r="L12" s="130"/>
      <c r="M12" s="130"/>
    </row>
    <row r="13" spans="1:13" s="8" customFormat="1" ht="30" customHeight="1">
      <c r="A13" s="129">
        <v>7</v>
      </c>
      <c r="B13" s="129"/>
      <c r="C13" s="29"/>
      <c r="D13" s="29"/>
      <c r="E13" s="29"/>
      <c r="F13" s="30"/>
    </row>
    <row r="14" spans="1:13" s="8" customFormat="1" ht="30" customHeight="1">
      <c r="A14" s="129">
        <v>8</v>
      </c>
      <c r="B14" s="129"/>
      <c r="C14" s="29"/>
      <c r="D14" s="29"/>
      <c r="E14" s="29"/>
      <c r="F14" s="30"/>
    </row>
    <row r="15" spans="1:13" s="8" customFormat="1" ht="30" customHeight="1">
      <c r="A15" s="129">
        <v>9</v>
      </c>
      <c r="B15" s="129"/>
      <c r="C15" s="29"/>
      <c r="D15" s="29"/>
      <c r="E15" s="29"/>
      <c r="F15" s="30"/>
    </row>
    <row r="16" spans="1:13" s="8" customFormat="1" ht="30" customHeight="1">
      <c r="A16" s="129">
        <v>10</v>
      </c>
      <c r="B16" s="129"/>
      <c r="C16" s="29"/>
      <c r="D16" s="29"/>
      <c r="E16" s="29"/>
      <c r="F16" s="30"/>
    </row>
    <row r="17" spans="1:6" s="8" customFormat="1" ht="30" customHeight="1">
      <c r="A17" s="129">
        <v>11</v>
      </c>
      <c r="B17" s="129"/>
      <c r="C17" s="29"/>
      <c r="D17" s="29"/>
      <c r="E17" s="29"/>
      <c r="F17" s="30"/>
    </row>
    <row r="18" spans="1:6" s="8" customFormat="1" ht="30" customHeight="1">
      <c r="A18" s="129">
        <v>12</v>
      </c>
      <c r="B18" s="129"/>
      <c r="C18" s="29"/>
      <c r="D18" s="29"/>
      <c r="E18" s="29"/>
      <c r="F18" s="30"/>
    </row>
    <row r="19" spans="1:6" s="8" customFormat="1" ht="30" customHeight="1">
      <c r="A19" s="129">
        <v>13</v>
      </c>
      <c r="B19" s="129"/>
      <c r="C19" s="29"/>
      <c r="D19" s="29"/>
      <c r="E19" s="29"/>
      <c r="F19" s="30"/>
    </row>
    <row r="20" spans="1:6" s="8" customFormat="1" ht="30" customHeight="1">
      <c r="A20" s="129">
        <v>14</v>
      </c>
      <c r="B20" s="129"/>
      <c r="C20" s="29"/>
      <c r="D20" s="29"/>
      <c r="E20" s="29"/>
      <c r="F20" s="30"/>
    </row>
    <row r="21" spans="1:6" s="8" customFormat="1" ht="30" customHeight="1">
      <c r="A21" s="129">
        <v>15</v>
      </c>
      <c r="B21" s="129"/>
      <c r="C21" s="29"/>
      <c r="D21" s="29"/>
      <c r="E21" s="29"/>
      <c r="F21" s="30"/>
    </row>
  </sheetData>
  <sheetProtection sheet="1" objects="1" scenarios="1"/>
  <dataConsolidate/>
  <mergeCells count="27">
    <mergeCell ref="A5:F5"/>
    <mergeCell ref="H5:M5"/>
    <mergeCell ref="A6:B6"/>
    <mergeCell ref="H6:I6"/>
    <mergeCell ref="H3:J3"/>
    <mergeCell ref="K3:M3"/>
    <mergeCell ref="A9:B9"/>
    <mergeCell ref="H9:I9"/>
    <mergeCell ref="A8:B8"/>
    <mergeCell ref="H8:I8"/>
    <mergeCell ref="A7:B7"/>
    <mergeCell ref="H7:I7"/>
    <mergeCell ref="H12:M12"/>
    <mergeCell ref="A11:B11"/>
    <mergeCell ref="H11:I11"/>
    <mergeCell ref="A10:B10"/>
    <mergeCell ref="H10:I10"/>
    <mergeCell ref="A15:B15"/>
    <mergeCell ref="A16:B16"/>
    <mergeCell ref="A13:B13"/>
    <mergeCell ref="A14:B14"/>
    <mergeCell ref="A12:B12"/>
    <mergeCell ref="A21:B21"/>
    <mergeCell ref="A19:B19"/>
    <mergeCell ref="A20:B20"/>
    <mergeCell ref="A17:B17"/>
    <mergeCell ref="A18:B18"/>
  </mergeCells>
  <phoneticPr fontId="1"/>
  <dataValidations count="1">
    <dataValidation type="list" allowBlank="1" showInputMessage="1" showErrorMessage="1" sqref="F7:F21" xr:uid="{E7CB8B68-9711-41C2-9216-E59F5AAFFEC9}">
      <formula1>"A級,B級"</formula1>
    </dataValidation>
  </dataValidations>
  <pageMargins left="0.51181102362204722" right="0.51181102362204722" top="0.39370078740157483" bottom="0.39370078740157483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B04AE-1CF3-4A08-8038-5E3A31BC221E}">
  <sheetPr transitionEvaluation="1"/>
  <dimension ref="A1:AU33"/>
  <sheetViews>
    <sheetView showGridLines="0" view="pageBreakPreview" zoomScaleNormal="100" zoomScaleSheetLayoutView="100" workbookViewId="0">
      <selection activeCell="C2" sqref="C2"/>
    </sheetView>
  </sheetViews>
  <sheetFormatPr defaultColWidth="8.875" defaultRowHeight="13.5" outlineLevelCol="1"/>
  <cols>
    <col min="1" max="2" width="2.875" style="1" customWidth="1"/>
    <col min="3" max="3" width="24.375" style="1" customWidth="1"/>
    <col min="4" max="4" width="22.125" style="1" customWidth="1"/>
    <col min="5" max="5" width="10.875" style="1" customWidth="1"/>
    <col min="6" max="6" width="8" style="1" customWidth="1"/>
    <col min="7" max="7" width="24.875" style="1" customWidth="1"/>
    <col min="8" max="8" width="5.125" style="1" customWidth="1"/>
    <col min="9" max="9" width="5.625" style="1" customWidth="1"/>
    <col min="10" max="10" width="8.375" style="1" customWidth="1"/>
    <col min="11" max="11" width="13.625" style="1" customWidth="1"/>
    <col min="12" max="36" width="2.875" style="1" customWidth="1"/>
    <col min="37" max="37" width="23" style="1" customWidth="1"/>
    <col min="38" max="38" width="12.625" style="1" hidden="1" customWidth="1" outlineLevel="1"/>
    <col min="39" max="44" width="5.875" style="1" hidden="1" customWidth="1" outlineLevel="1"/>
    <col min="45" max="46" width="8.875" style="1" hidden="1" customWidth="1" outlineLevel="1"/>
    <col min="47" max="47" width="8.875" style="1" collapsed="1"/>
    <col min="48" max="16384" width="8.875" style="1"/>
  </cols>
  <sheetData>
    <row r="1" spans="1:27" ht="24.6" customHeight="1">
      <c r="C1" s="2" t="s">
        <v>121</v>
      </c>
    </row>
    <row r="2" spans="1:27" ht="24.6" customHeight="1">
      <c r="C2" s="2" t="s">
        <v>49</v>
      </c>
    </row>
    <row r="3" spans="1:27" ht="25.35" customHeight="1">
      <c r="G3" s="34" t="s">
        <v>2</v>
      </c>
      <c r="H3" s="135" t="str">
        <f>IF(料金表!M4="","",料金表!M4)</f>
        <v/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53"/>
    </row>
    <row r="4" spans="1:27" ht="16.350000000000001" customHeight="1">
      <c r="H4" s="10"/>
      <c r="I4" s="10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7" ht="32.85" customHeight="1">
      <c r="A5" s="142" t="s">
        <v>41</v>
      </c>
      <c r="B5" s="143"/>
      <c r="C5" s="146" t="s">
        <v>50</v>
      </c>
      <c r="D5" s="146" t="s">
        <v>43</v>
      </c>
      <c r="E5" s="148" t="s">
        <v>51</v>
      </c>
      <c r="F5" s="150" t="s">
        <v>52</v>
      </c>
      <c r="G5" s="146" t="s">
        <v>53</v>
      </c>
      <c r="H5" s="148" t="s">
        <v>54</v>
      </c>
      <c r="I5" s="152" t="s">
        <v>55</v>
      </c>
      <c r="J5" s="152" t="s">
        <v>56</v>
      </c>
      <c r="K5" s="152" t="s">
        <v>57</v>
      </c>
      <c r="L5" s="154" t="s">
        <v>58</v>
      </c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7"/>
      <c r="Y5" s="17"/>
      <c r="Z5" s="17"/>
      <c r="AA5" s="17"/>
    </row>
    <row r="6" spans="1:27" ht="32.85" customHeight="1">
      <c r="A6" s="144"/>
      <c r="B6" s="145"/>
      <c r="C6" s="147"/>
      <c r="D6" s="147"/>
      <c r="E6" s="149"/>
      <c r="F6" s="151"/>
      <c r="G6" s="147"/>
      <c r="H6" s="149"/>
      <c r="I6" s="152"/>
      <c r="J6" s="152"/>
      <c r="K6" s="152"/>
      <c r="L6" s="155" t="s">
        <v>59</v>
      </c>
      <c r="M6" s="156"/>
      <c r="N6" s="156"/>
      <c r="O6" s="157"/>
      <c r="P6" s="155" t="s">
        <v>60</v>
      </c>
      <c r="Q6" s="156"/>
      <c r="R6" s="156"/>
      <c r="S6" s="157"/>
      <c r="T6" s="158" t="s">
        <v>61</v>
      </c>
      <c r="U6" s="158"/>
      <c r="V6" s="158"/>
      <c r="W6" s="158"/>
    </row>
    <row r="7" spans="1:27" s="11" customFormat="1" ht="33" customHeight="1">
      <c r="A7" s="129">
        <v>1</v>
      </c>
      <c r="B7" s="129"/>
      <c r="C7" s="29"/>
      <c r="D7" s="29"/>
      <c r="E7" s="23"/>
      <c r="F7" s="29"/>
      <c r="G7" s="29"/>
      <c r="H7" s="29"/>
      <c r="I7" s="30"/>
      <c r="J7" s="30"/>
      <c r="K7" s="30"/>
      <c r="L7" s="137"/>
      <c r="M7" s="138"/>
      <c r="N7" s="138"/>
      <c r="O7" s="139"/>
      <c r="P7" s="137"/>
      <c r="Q7" s="138"/>
      <c r="R7" s="138"/>
      <c r="S7" s="139"/>
      <c r="T7" s="141"/>
      <c r="U7" s="140"/>
      <c r="V7" s="140"/>
      <c r="W7" s="140"/>
    </row>
    <row r="8" spans="1:27" s="11" customFormat="1" ht="33" customHeight="1">
      <c r="A8" s="129">
        <v>2</v>
      </c>
      <c r="B8" s="129"/>
      <c r="C8" s="29"/>
      <c r="D8" s="29"/>
      <c r="E8" s="23"/>
      <c r="F8" s="29"/>
      <c r="G8" s="29"/>
      <c r="H8" s="29"/>
      <c r="I8" s="30"/>
      <c r="J8" s="30"/>
      <c r="K8" s="30"/>
      <c r="L8" s="137"/>
      <c r="M8" s="138"/>
      <c r="N8" s="138"/>
      <c r="O8" s="139"/>
      <c r="P8" s="137"/>
      <c r="Q8" s="138"/>
      <c r="R8" s="138"/>
      <c r="S8" s="139"/>
      <c r="T8" s="140"/>
      <c r="U8" s="140"/>
      <c r="V8" s="140"/>
      <c r="W8" s="140"/>
    </row>
    <row r="9" spans="1:27" s="11" customFormat="1" ht="33" customHeight="1">
      <c r="A9" s="129">
        <v>3</v>
      </c>
      <c r="B9" s="129"/>
      <c r="C9" s="29"/>
      <c r="D9" s="29"/>
      <c r="E9" s="23"/>
      <c r="F9" s="29"/>
      <c r="G9" s="29"/>
      <c r="H9" s="29"/>
      <c r="I9" s="30"/>
      <c r="J9" s="30"/>
      <c r="K9" s="30"/>
      <c r="L9" s="137"/>
      <c r="M9" s="138"/>
      <c r="N9" s="138"/>
      <c r="O9" s="139"/>
      <c r="P9" s="137"/>
      <c r="Q9" s="138"/>
      <c r="R9" s="138"/>
      <c r="S9" s="139"/>
      <c r="T9" s="140"/>
      <c r="U9" s="140"/>
      <c r="V9" s="140"/>
      <c r="W9" s="140"/>
    </row>
    <row r="10" spans="1:27" s="11" customFormat="1" ht="33" customHeight="1">
      <c r="A10" s="129">
        <v>4</v>
      </c>
      <c r="B10" s="129"/>
      <c r="C10" s="29"/>
      <c r="D10" s="29"/>
      <c r="E10" s="23"/>
      <c r="F10" s="29"/>
      <c r="G10" s="29"/>
      <c r="H10" s="29"/>
      <c r="I10" s="30"/>
      <c r="J10" s="30"/>
      <c r="K10" s="30"/>
      <c r="L10" s="137"/>
      <c r="M10" s="138"/>
      <c r="N10" s="138"/>
      <c r="O10" s="139"/>
      <c r="P10" s="137"/>
      <c r="Q10" s="138"/>
      <c r="R10" s="138"/>
      <c r="S10" s="139"/>
      <c r="T10" s="140"/>
      <c r="U10" s="140"/>
      <c r="V10" s="140"/>
      <c r="W10" s="140"/>
    </row>
    <row r="11" spans="1:27" s="11" customFormat="1" ht="33" customHeight="1">
      <c r="A11" s="129">
        <v>5</v>
      </c>
      <c r="B11" s="129"/>
      <c r="C11" s="29"/>
      <c r="D11" s="29"/>
      <c r="E11" s="23"/>
      <c r="F11" s="29"/>
      <c r="G11" s="29"/>
      <c r="H11" s="29"/>
      <c r="I11" s="30"/>
      <c r="J11" s="30"/>
      <c r="K11" s="30"/>
      <c r="L11" s="137"/>
      <c r="M11" s="138"/>
      <c r="N11" s="138"/>
      <c r="O11" s="139"/>
      <c r="P11" s="137"/>
      <c r="Q11" s="138"/>
      <c r="R11" s="138"/>
      <c r="S11" s="139"/>
      <c r="T11" s="140"/>
      <c r="U11" s="140"/>
      <c r="V11" s="140"/>
      <c r="W11" s="140"/>
    </row>
    <row r="12" spans="1:27" s="11" customFormat="1" ht="33" customHeight="1">
      <c r="A12" s="129">
        <v>6</v>
      </c>
      <c r="B12" s="129"/>
      <c r="C12" s="29"/>
      <c r="D12" s="29"/>
      <c r="E12" s="23"/>
      <c r="F12" s="29"/>
      <c r="G12" s="29"/>
      <c r="H12" s="29"/>
      <c r="I12" s="30"/>
      <c r="J12" s="30"/>
      <c r="K12" s="30"/>
      <c r="L12" s="137"/>
      <c r="M12" s="138"/>
      <c r="N12" s="138"/>
      <c r="O12" s="139"/>
      <c r="P12" s="137"/>
      <c r="Q12" s="138"/>
      <c r="R12" s="138"/>
      <c r="S12" s="139"/>
      <c r="T12" s="140"/>
      <c r="U12" s="140"/>
      <c r="V12" s="140"/>
      <c r="W12" s="140"/>
    </row>
    <row r="13" spans="1:27" s="11" customFormat="1" ht="33" customHeight="1">
      <c r="A13" s="129">
        <v>7</v>
      </c>
      <c r="B13" s="129"/>
      <c r="C13" s="29"/>
      <c r="D13" s="29"/>
      <c r="E13" s="23"/>
      <c r="F13" s="29"/>
      <c r="G13" s="29"/>
      <c r="H13" s="29"/>
      <c r="I13" s="30"/>
      <c r="J13" s="30"/>
      <c r="K13" s="30"/>
      <c r="L13" s="137"/>
      <c r="M13" s="138"/>
      <c r="N13" s="138"/>
      <c r="O13" s="139"/>
      <c r="P13" s="137"/>
      <c r="Q13" s="138"/>
      <c r="R13" s="138"/>
      <c r="S13" s="139"/>
      <c r="T13" s="140"/>
      <c r="U13" s="140"/>
      <c r="V13" s="140"/>
      <c r="W13" s="140"/>
    </row>
    <row r="14" spans="1:27" s="11" customFormat="1" ht="33" customHeight="1">
      <c r="A14" s="129">
        <v>8</v>
      </c>
      <c r="B14" s="129"/>
      <c r="C14" s="29"/>
      <c r="D14" s="29"/>
      <c r="E14" s="23"/>
      <c r="F14" s="29"/>
      <c r="G14" s="29"/>
      <c r="H14" s="29"/>
      <c r="I14" s="30"/>
      <c r="J14" s="30"/>
      <c r="K14" s="30"/>
      <c r="L14" s="137"/>
      <c r="M14" s="138"/>
      <c r="N14" s="138"/>
      <c r="O14" s="139"/>
      <c r="P14" s="137"/>
      <c r="Q14" s="138"/>
      <c r="R14" s="138"/>
      <c r="S14" s="139"/>
      <c r="T14" s="140"/>
      <c r="U14" s="140"/>
      <c r="V14" s="140"/>
      <c r="W14" s="140"/>
    </row>
    <row r="15" spans="1:27" s="11" customFormat="1" ht="33" customHeight="1">
      <c r="A15" s="129">
        <v>9</v>
      </c>
      <c r="B15" s="129"/>
      <c r="C15" s="29"/>
      <c r="D15" s="29"/>
      <c r="E15" s="23"/>
      <c r="F15" s="29"/>
      <c r="G15" s="29"/>
      <c r="H15" s="29"/>
      <c r="I15" s="30"/>
      <c r="J15" s="30"/>
      <c r="K15" s="30"/>
      <c r="L15" s="137"/>
      <c r="M15" s="138"/>
      <c r="N15" s="138"/>
      <c r="O15" s="139"/>
      <c r="P15" s="137"/>
      <c r="Q15" s="138"/>
      <c r="R15" s="138"/>
      <c r="S15" s="139"/>
      <c r="T15" s="140"/>
      <c r="U15" s="140"/>
      <c r="V15" s="140"/>
      <c r="W15" s="140"/>
    </row>
    <row r="16" spans="1:27" s="11" customFormat="1" ht="33" customHeight="1">
      <c r="A16" s="129">
        <v>10</v>
      </c>
      <c r="B16" s="129"/>
      <c r="C16" s="29"/>
      <c r="D16" s="29"/>
      <c r="E16" s="23"/>
      <c r="F16" s="29"/>
      <c r="G16" s="29"/>
      <c r="H16" s="29"/>
      <c r="I16" s="30"/>
      <c r="J16" s="30"/>
      <c r="K16" s="30"/>
      <c r="L16" s="137"/>
      <c r="M16" s="138"/>
      <c r="N16" s="138"/>
      <c r="O16" s="139"/>
      <c r="P16" s="137"/>
      <c r="Q16" s="138"/>
      <c r="R16" s="138"/>
      <c r="S16" s="139"/>
      <c r="T16" s="140"/>
      <c r="U16" s="140"/>
      <c r="V16" s="140"/>
      <c r="W16" s="140"/>
    </row>
    <row r="17" spans="1:23" s="11" customFormat="1" ht="33" customHeight="1">
      <c r="A17" s="129">
        <v>11</v>
      </c>
      <c r="B17" s="129"/>
      <c r="C17" s="29"/>
      <c r="D17" s="29"/>
      <c r="E17" s="23"/>
      <c r="F17" s="29"/>
      <c r="G17" s="29"/>
      <c r="H17" s="29"/>
      <c r="I17" s="30"/>
      <c r="J17" s="30"/>
      <c r="K17" s="30"/>
      <c r="L17" s="137"/>
      <c r="M17" s="138"/>
      <c r="N17" s="138"/>
      <c r="O17" s="139"/>
      <c r="P17" s="137"/>
      <c r="Q17" s="138"/>
      <c r="R17" s="138"/>
      <c r="S17" s="139"/>
      <c r="T17" s="140"/>
      <c r="U17" s="140"/>
      <c r="V17" s="140"/>
      <c r="W17" s="140"/>
    </row>
    <row r="18" spans="1:23" s="11" customFormat="1" ht="33" customHeight="1">
      <c r="A18" s="129">
        <v>12</v>
      </c>
      <c r="B18" s="129"/>
      <c r="C18" s="29"/>
      <c r="D18" s="29"/>
      <c r="E18" s="23"/>
      <c r="F18" s="29"/>
      <c r="G18" s="29"/>
      <c r="H18" s="29"/>
      <c r="I18" s="30"/>
      <c r="J18" s="30"/>
      <c r="K18" s="30"/>
      <c r="L18" s="137"/>
      <c r="M18" s="138"/>
      <c r="N18" s="138"/>
      <c r="O18" s="139"/>
      <c r="P18" s="137"/>
      <c r="Q18" s="138"/>
      <c r="R18" s="138"/>
      <c r="S18" s="139"/>
      <c r="T18" s="140"/>
      <c r="U18" s="140"/>
      <c r="V18" s="140"/>
      <c r="W18" s="140"/>
    </row>
    <row r="19" spans="1:23" s="11" customFormat="1" ht="33" customHeight="1">
      <c r="A19" s="129">
        <v>13</v>
      </c>
      <c r="B19" s="129"/>
      <c r="C19" s="29"/>
      <c r="D19" s="29"/>
      <c r="E19" s="23"/>
      <c r="F19" s="29"/>
      <c r="G19" s="29"/>
      <c r="H19" s="29"/>
      <c r="I19" s="30"/>
      <c r="J19" s="30"/>
      <c r="K19" s="30"/>
      <c r="L19" s="137"/>
      <c r="M19" s="138"/>
      <c r="N19" s="138"/>
      <c r="O19" s="139"/>
      <c r="P19" s="137"/>
      <c r="Q19" s="138"/>
      <c r="R19" s="138"/>
      <c r="S19" s="139"/>
      <c r="T19" s="140"/>
      <c r="U19" s="140"/>
      <c r="V19" s="140"/>
      <c r="W19" s="140"/>
    </row>
    <row r="20" spans="1:23" s="11" customFormat="1" ht="33" customHeight="1">
      <c r="A20" s="129">
        <v>14</v>
      </c>
      <c r="B20" s="129"/>
      <c r="C20" s="29"/>
      <c r="D20" s="29"/>
      <c r="E20" s="23"/>
      <c r="F20" s="29"/>
      <c r="G20" s="29"/>
      <c r="H20" s="29"/>
      <c r="I20" s="30"/>
      <c r="J20" s="30"/>
      <c r="K20" s="30"/>
      <c r="L20" s="137"/>
      <c r="M20" s="138"/>
      <c r="N20" s="138"/>
      <c r="O20" s="139"/>
      <c r="P20" s="137"/>
      <c r="Q20" s="138"/>
      <c r="R20" s="138"/>
      <c r="S20" s="139"/>
      <c r="T20" s="140"/>
      <c r="U20" s="140"/>
      <c r="V20" s="140"/>
      <c r="W20" s="140"/>
    </row>
    <row r="21" spans="1:23" s="11" customFormat="1" ht="33" customHeight="1">
      <c r="A21" s="129">
        <v>15</v>
      </c>
      <c r="B21" s="129"/>
      <c r="C21" s="29"/>
      <c r="D21" s="29"/>
      <c r="E21" s="23"/>
      <c r="F21" s="29"/>
      <c r="G21" s="29"/>
      <c r="H21" s="29"/>
      <c r="I21" s="30"/>
      <c r="J21" s="30"/>
      <c r="K21" s="30"/>
      <c r="L21" s="137"/>
      <c r="M21" s="138"/>
      <c r="N21" s="138"/>
      <c r="O21" s="139"/>
      <c r="P21" s="137"/>
      <c r="Q21" s="138"/>
      <c r="R21" s="138"/>
      <c r="S21" s="139"/>
      <c r="T21" s="140"/>
      <c r="U21" s="140"/>
      <c r="V21" s="140"/>
      <c r="W21" s="140"/>
    </row>
    <row r="22" spans="1:23" ht="25.35" customHeight="1"/>
    <row r="23" spans="1:23" ht="25.35" customHeight="1"/>
    <row r="24" spans="1:23" ht="25.35" customHeight="1"/>
    <row r="25" spans="1:23" ht="25.35" customHeight="1"/>
    <row r="26" spans="1:23" ht="25.35" customHeight="1"/>
    <row r="27" spans="1:23" ht="25.35" customHeight="1"/>
    <row r="28" spans="1:23" ht="25.35" customHeight="1"/>
    <row r="29" spans="1:23" ht="25.35" customHeight="1"/>
    <row r="30" spans="1:23" ht="25.35" customHeight="1"/>
    <row r="31" spans="1:23" ht="25.35" customHeight="1"/>
    <row r="32" spans="1:23" ht="25.35" customHeight="1"/>
    <row r="33" ht="25.35" customHeight="1"/>
  </sheetData>
  <sheetProtection sheet="1" objects="1" scenarios="1"/>
  <dataConsolidate/>
  <mergeCells count="75">
    <mergeCell ref="G5:G6"/>
    <mergeCell ref="H5:H6"/>
    <mergeCell ref="I5:I6"/>
    <mergeCell ref="J5:J6"/>
    <mergeCell ref="H3:U3"/>
    <mergeCell ref="K5:K6"/>
    <mergeCell ref="L5:W5"/>
    <mergeCell ref="L6:O6"/>
    <mergeCell ref="P6:S6"/>
    <mergeCell ref="T6:W6"/>
    <mergeCell ref="A5:B6"/>
    <mergeCell ref="C5:C6"/>
    <mergeCell ref="D5:D6"/>
    <mergeCell ref="E5:E6"/>
    <mergeCell ref="F5:F6"/>
    <mergeCell ref="L8:O8"/>
    <mergeCell ref="P8:S8"/>
    <mergeCell ref="T8:W8"/>
    <mergeCell ref="A9:B9"/>
    <mergeCell ref="P7:S7"/>
    <mergeCell ref="T7:W7"/>
    <mergeCell ref="A8:B8"/>
    <mergeCell ref="L7:O7"/>
    <mergeCell ref="A7:B7"/>
    <mergeCell ref="L10:O10"/>
    <mergeCell ref="P10:S10"/>
    <mergeCell ref="T10:W10"/>
    <mergeCell ref="A11:B11"/>
    <mergeCell ref="P9:S9"/>
    <mergeCell ref="T9:W9"/>
    <mergeCell ref="A10:B10"/>
    <mergeCell ref="L9:O9"/>
    <mergeCell ref="L12:O12"/>
    <mergeCell ref="P12:S12"/>
    <mergeCell ref="T12:W12"/>
    <mergeCell ref="A13:B13"/>
    <mergeCell ref="P11:S11"/>
    <mergeCell ref="T11:W11"/>
    <mergeCell ref="A12:B12"/>
    <mergeCell ref="L11:O11"/>
    <mergeCell ref="L14:O14"/>
    <mergeCell ref="P14:S14"/>
    <mergeCell ref="T14:W14"/>
    <mergeCell ref="A15:B15"/>
    <mergeCell ref="P13:S13"/>
    <mergeCell ref="T13:W13"/>
    <mergeCell ref="A14:B14"/>
    <mergeCell ref="L13:O13"/>
    <mergeCell ref="L16:O16"/>
    <mergeCell ref="P16:S16"/>
    <mergeCell ref="T16:W16"/>
    <mergeCell ref="A17:B17"/>
    <mergeCell ref="P15:S15"/>
    <mergeCell ref="T15:W15"/>
    <mergeCell ref="A16:B16"/>
    <mergeCell ref="L15:O15"/>
    <mergeCell ref="L18:O18"/>
    <mergeCell ref="P18:S18"/>
    <mergeCell ref="T18:W18"/>
    <mergeCell ref="A19:B19"/>
    <mergeCell ref="P17:S17"/>
    <mergeCell ref="T17:W17"/>
    <mergeCell ref="A18:B18"/>
    <mergeCell ref="L17:O17"/>
    <mergeCell ref="A21:B21"/>
    <mergeCell ref="P19:S19"/>
    <mergeCell ref="T19:W19"/>
    <mergeCell ref="A20:B20"/>
    <mergeCell ref="L19:O19"/>
    <mergeCell ref="P21:S21"/>
    <mergeCell ref="T21:W21"/>
    <mergeCell ref="L21:O21"/>
    <mergeCell ref="L20:O20"/>
    <mergeCell ref="P20:S20"/>
    <mergeCell ref="T20:W20"/>
  </mergeCells>
  <phoneticPr fontId="1"/>
  <dataValidations count="2">
    <dataValidation type="list" allowBlank="1" showInputMessage="1" showErrorMessage="1" sqref="F7:F21" xr:uid="{E4BD045D-A199-472A-843C-06D4591D62F0}">
      <formula1>"中D,中C,中B,中A,大"</formula1>
    </dataValidation>
    <dataValidation type="list" allowBlank="1" showInputMessage="1" showErrorMessage="1" sqref="I7:I21" xr:uid="{AB24B26D-0550-4A31-9C4C-0F7C76C7C0B1}">
      <formula1>"牡,牝,セン"</formula1>
    </dataValidation>
  </dataValidations>
  <pageMargins left="0.51181102362204722" right="0.51181102362204722" top="0.39370078740157483" bottom="0.39370078740157483" header="0.31496062992125984" footer="0.31496062992125984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EDD00-D10C-44D0-8BC5-ABED612CE19C}">
  <sheetPr transitionEvaluation="1"/>
  <dimension ref="A1:X42"/>
  <sheetViews>
    <sheetView showGridLines="0" tabSelected="1" view="pageBreakPreview" zoomScaleNormal="100" zoomScaleSheetLayoutView="100" workbookViewId="0">
      <selection activeCell="E6" sqref="E6"/>
    </sheetView>
  </sheetViews>
  <sheetFormatPr defaultColWidth="8.875" defaultRowHeight="13.5" outlineLevelCol="1"/>
  <cols>
    <col min="1" max="2" width="2.875" style="1" customWidth="1"/>
    <col min="3" max="3" width="19.375" style="1" customWidth="1"/>
    <col min="4" max="4" width="22" style="1" customWidth="1"/>
    <col min="5" max="6" width="13.375" style="1" customWidth="1"/>
    <col min="7" max="7" width="5.625" style="1" customWidth="1"/>
    <col min="8" max="8" width="10" style="1" customWidth="1"/>
    <col min="9" max="9" width="13.375" style="1" customWidth="1"/>
    <col min="10" max="10" width="5.625" style="1" customWidth="1"/>
    <col min="11" max="11" width="11" style="1" customWidth="1"/>
    <col min="12" max="12" width="13.125" style="1" customWidth="1"/>
    <col min="13" max="13" width="5.625" style="1" customWidth="1"/>
    <col min="14" max="14" width="10.25" style="1" customWidth="1"/>
    <col min="15" max="15" width="13.125" style="1" customWidth="1"/>
    <col min="16" max="20" width="2.875" style="1" customWidth="1"/>
    <col min="21" max="21" width="21.375" style="44" customWidth="1" outlineLevel="1"/>
    <col min="22" max="22" width="13.625" style="1" customWidth="1" outlineLevel="1"/>
    <col min="23" max="24" width="8.875" style="1" customWidth="1" outlineLevel="1"/>
    <col min="25" max="16384" width="8.875" style="1"/>
  </cols>
  <sheetData>
    <row r="1" spans="1:21" ht="18.75">
      <c r="C1" s="2" t="s">
        <v>122</v>
      </c>
    </row>
    <row r="2" spans="1:21" ht="25.35" customHeight="1">
      <c r="J2" s="52"/>
      <c r="K2" s="34" t="s">
        <v>2</v>
      </c>
      <c r="L2" s="135" t="str">
        <f>IF(料金表!M4="","",料金表!M4)</f>
        <v/>
      </c>
      <c r="M2" s="136"/>
      <c r="N2" s="136"/>
      <c r="O2" s="153"/>
      <c r="P2" s="9"/>
      <c r="S2" s="44"/>
      <c r="U2" s="1"/>
    </row>
    <row r="3" spans="1:21" ht="18.600000000000001" customHeight="1">
      <c r="C3" s="22" t="s">
        <v>62</v>
      </c>
      <c r="J3" s="4"/>
      <c r="K3" s="10"/>
      <c r="L3" s="13"/>
      <c r="M3" s="13"/>
      <c r="N3" s="13"/>
      <c r="O3" s="13"/>
      <c r="P3" s="43"/>
      <c r="Q3" s="43"/>
      <c r="R3" s="43"/>
    </row>
    <row r="4" spans="1:21" ht="32.450000000000003" customHeight="1">
      <c r="A4" s="131" t="s">
        <v>41</v>
      </c>
      <c r="B4" s="131"/>
      <c r="C4" s="38" t="s">
        <v>63</v>
      </c>
      <c r="D4" s="37" t="s">
        <v>64</v>
      </c>
      <c r="E4" s="41" t="s">
        <v>65</v>
      </c>
      <c r="F4" s="40" t="s">
        <v>66</v>
      </c>
      <c r="G4" s="47" t="s">
        <v>67</v>
      </c>
      <c r="H4" s="41" t="s">
        <v>68</v>
      </c>
      <c r="I4" s="40" t="s">
        <v>69</v>
      </c>
      <c r="J4" s="47" t="s">
        <v>67</v>
      </c>
      <c r="K4" s="41" t="s">
        <v>70</v>
      </c>
      <c r="L4" s="39" t="s">
        <v>71</v>
      </c>
      <c r="M4" s="47" t="s">
        <v>67</v>
      </c>
      <c r="N4" s="41" t="s">
        <v>72</v>
      </c>
      <c r="O4" s="39" t="s">
        <v>71</v>
      </c>
      <c r="P4" s="5"/>
      <c r="Q4" s="5"/>
      <c r="R4" s="5"/>
      <c r="S4" s="5"/>
      <c r="T4" s="5"/>
    </row>
    <row r="5" spans="1:21" ht="27.95" customHeight="1">
      <c r="A5" s="166">
        <v>1</v>
      </c>
      <c r="B5" s="166"/>
      <c r="C5" s="31"/>
      <c r="D5" s="31"/>
      <c r="E5" s="27"/>
      <c r="F5" s="24" t="str">
        <f>IF(E5="","",VLOOKUP(E5,'種目金額一覧（非表示）'!$B$4:$C$23,2,0))</f>
        <v/>
      </c>
      <c r="G5" s="45"/>
      <c r="H5" s="45"/>
      <c r="I5" s="24" t="str">
        <f>IF(H5="","",VLOOKUP(H5,'種目金額一覧（非表示）'!$B$4:$C$23,2,0))</f>
        <v/>
      </c>
      <c r="J5" s="45"/>
      <c r="K5" s="27"/>
      <c r="L5" s="26" t="str">
        <f>IF(K5="","",VLOOKUP(K5,'種目金額一覧（非表示）'!$B$4:$C$23,2,0))</f>
        <v/>
      </c>
      <c r="M5" s="45"/>
      <c r="N5" s="27"/>
      <c r="O5" s="26" t="str">
        <f>IF(N5="","",VLOOKUP(N5,'種目金額一覧（非表示）'!$B$4:$C$28,2,0))</f>
        <v/>
      </c>
      <c r="P5" s="6"/>
      <c r="Q5" s="6"/>
      <c r="R5" s="6"/>
      <c r="S5" s="6"/>
      <c r="T5" s="6"/>
    </row>
    <row r="6" spans="1:21" ht="27.95" customHeight="1">
      <c r="A6" s="166">
        <v>2</v>
      </c>
      <c r="B6" s="166"/>
      <c r="C6" s="31"/>
      <c r="D6" s="31"/>
      <c r="E6" s="27"/>
      <c r="F6" s="24" t="str">
        <f>IF(E6="","",VLOOKUP(E6,'種目金額一覧（非表示）'!$B$4:$C$23,2,0))</f>
        <v/>
      </c>
      <c r="G6" s="45"/>
      <c r="H6" s="45"/>
      <c r="I6" s="24" t="str">
        <f>IF(H6="","",VLOOKUP(H6,'種目金額一覧（非表示）'!$B$4:$C$23,2,0))</f>
        <v/>
      </c>
      <c r="J6" s="45"/>
      <c r="K6" s="27"/>
      <c r="L6" s="26" t="str">
        <f>IF(K6="","",VLOOKUP(K6,'種目金額一覧（非表示）'!$B$4:$C$23,2,0))</f>
        <v/>
      </c>
      <c r="M6" s="45"/>
      <c r="N6" s="27"/>
      <c r="O6" s="26" t="str">
        <f>IF(N6="","",VLOOKUP(N6,'種目金額一覧（非表示）'!$B$4:$C$28,2,0))</f>
        <v/>
      </c>
      <c r="P6" s="6"/>
      <c r="Q6" s="6"/>
      <c r="R6" s="6"/>
      <c r="S6" s="6"/>
      <c r="T6" s="6"/>
    </row>
    <row r="7" spans="1:21" ht="27.95" customHeight="1">
      <c r="A7" s="166">
        <v>3</v>
      </c>
      <c r="B7" s="166"/>
      <c r="C7" s="31"/>
      <c r="D7" s="31"/>
      <c r="E7" s="27"/>
      <c r="F7" s="24" t="str">
        <f>IF(E7="","",VLOOKUP(E7,'種目金額一覧（非表示）'!$B$4:$C$23,2,0))</f>
        <v/>
      </c>
      <c r="G7" s="45"/>
      <c r="H7" s="45"/>
      <c r="I7" s="24" t="str">
        <f>IF(H7="","",VLOOKUP(H7,'種目金額一覧（非表示）'!$B$4:$C$23,2,0))</f>
        <v/>
      </c>
      <c r="J7" s="45"/>
      <c r="K7" s="27"/>
      <c r="L7" s="26" t="str">
        <f>IF(K7="","",VLOOKUP(K7,'種目金額一覧（非表示）'!$B$4:$C$23,2,0))</f>
        <v/>
      </c>
      <c r="M7" s="45"/>
      <c r="N7" s="27"/>
      <c r="O7" s="26" t="str">
        <f>IF(N7="","",VLOOKUP(N7,'種目金額一覧（非表示）'!$B$4:$C$28,2,0))</f>
        <v/>
      </c>
      <c r="P7" s="6"/>
      <c r="Q7" s="6"/>
      <c r="R7" s="6"/>
      <c r="S7" s="6"/>
      <c r="T7" s="6"/>
    </row>
    <row r="8" spans="1:21" ht="27.95" customHeight="1">
      <c r="A8" s="166">
        <v>4</v>
      </c>
      <c r="B8" s="166"/>
      <c r="C8" s="31"/>
      <c r="D8" s="31"/>
      <c r="E8" s="27"/>
      <c r="F8" s="24" t="str">
        <f>IF(E8="","",VLOOKUP(E8,'種目金額一覧（非表示）'!$B$4:$C$23,2,0))</f>
        <v/>
      </c>
      <c r="G8" s="45"/>
      <c r="H8" s="45"/>
      <c r="I8" s="24" t="str">
        <f>IF(H8="","",VLOOKUP(H8,'種目金額一覧（非表示）'!$B$4:$C$23,2,0))</f>
        <v/>
      </c>
      <c r="J8" s="45"/>
      <c r="K8" s="27"/>
      <c r="L8" s="26" t="str">
        <f>IF(K8="","",VLOOKUP(K8,'種目金額一覧（非表示）'!$B$4:$C$23,2,0))</f>
        <v/>
      </c>
      <c r="M8" s="45"/>
      <c r="N8" s="27"/>
      <c r="O8" s="26" t="str">
        <f>IF(N8="","",VLOOKUP(N8,'種目金額一覧（非表示）'!$B$4:$C$28,2,0))</f>
        <v/>
      </c>
      <c r="P8" s="6"/>
      <c r="Q8" s="6"/>
      <c r="R8" s="6"/>
      <c r="S8" s="6"/>
      <c r="T8" s="6"/>
    </row>
    <row r="9" spans="1:21" ht="27.95" customHeight="1">
      <c r="A9" s="166">
        <v>5</v>
      </c>
      <c r="B9" s="166"/>
      <c r="C9" s="31"/>
      <c r="D9" s="31"/>
      <c r="E9" s="27"/>
      <c r="F9" s="24" t="str">
        <f>IF(E9="","",VLOOKUP(E9,'種目金額一覧（非表示）'!$B$4:$C$23,2,0))</f>
        <v/>
      </c>
      <c r="G9" s="45"/>
      <c r="H9" s="45"/>
      <c r="I9" s="24" t="str">
        <f>IF(H9="","",VLOOKUP(H9,'種目金額一覧（非表示）'!$B$4:$C$23,2,0))</f>
        <v/>
      </c>
      <c r="J9" s="45"/>
      <c r="K9" s="27"/>
      <c r="L9" s="26" t="str">
        <f>IF(K9="","",VLOOKUP(K9,'種目金額一覧（非表示）'!$B$4:$C$23,2,0))</f>
        <v/>
      </c>
      <c r="M9" s="45"/>
      <c r="N9" s="27"/>
      <c r="O9" s="26" t="str">
        <f>IF(N9="","",VLOOKUP(N9,'種目金額一覧（非表示）'!$B$4:$C$28,2,0))</f>
        <v/>
      </c>
      <c r="P9" s="6"/>
      <c r="Q9" s="6"/>
      <c r="R9" s="6"/>
      <c r="S9" s="6"/>
      <c r="T9" s="6"/>
    </row>
    <row r="10" spans="1:21" ht="27.95" customHeight="1">
      <c r="A10" s="166">
        <v>6</v>
      </c>
      <c r="B10" s="166"/>
      <c r="C10" s="31"/>
      <c r="D10" s="31"/>
      <c r="E10" s="27"/>
      <c r="F10" s="24" t="str">
        <f>IF(E10="","",VLOOKUP(E10,'種目金額一覧（非表示）'!$B$4:$C$23,2,0))</f>
        <v/>
      </c>
      <c r="G10" s="45"/>
      <c r="H10" s="45"/>
      <c r="I10" s="24" t="str">
        <f>IF(H10="","",VLOOKUP(H10,'種目金額一覧（非表示）'!$B$4:$C$23,2,0))</f>
        <v/>
      </c>
      <c r="J10" s="45"/>
      <c r="K10" s="27"/>
      <c r="L10" s="26" t="str">
        <f>IF(K10="","",VLOOKUP(K10,'種目金額一覧（非表示）'!$B$4:$C$23,2,0))</f>
        <v/>
      </c>
      <c r="M10" s="45"/>
      <c r="N10" s="27"/>
      <c r="O10" s="26" t="str">
        <f>IF(N10="","",VLOOKUP(N10,'種目金額一覧（非表示）'!$B$4:$C$28,2,0))</f>
        <v/>
      </c>
      <c r="P10" s="6"/>
      <c r="Q10" s="6"/>
      <c r="R10" s="6"/>
      <c r="S10" s="6"/>
      <c r="T10" s="6"/>
    </row>
    <row r="11" spans="1:21" ht="27.95" customHeight="1">
      <c r="A11" s="166">
        <v>7</v>
      </c>
      <c r="B11" s="166"/>
      <c r="C11" s="31"/>
      <c r="D11" s="31"/>
      <c r="E11" s="27"/>
      <c r="F11" s="24" t="str">
        <f>IF(E11="","",VLOOKUP(E11,'種目金額一覧（非表示）'!$B$4:$C$23,2,0))</f>
        <v/>
      </c>
      <c r="G11" s="45"/>
      <c r="H11" s="45"/>
      <c r="I11" s="24" t="str">
        <f>IF(H11="","",VLOOKUP(H11,'種目金額一覧（非表示）'!$B$4:$C$23,2,0))</f>
        <v/>
      </c>
      <c r="J11" s="45"/>
      <c r="K11" s="27"/>
      <c r="L11" s="26" t="str">
        <f>IF(K11="","",VLOOKUP(K11,'種目金額一覧（非表示）'!$B$4:$C$23,2,0))</f>
        <v/>
      </c>
      <c r="M11" s="45"/>
      <c r="N11" s="27"/>
      <c r="O11" s="26" t="str">
        <f>IF(N11="","",VLOOKUP(N11,'種目金額一覧（非表示）'!$B$4:$C$28,2,0))</f>
        <v/>
      </c>
      <c r="P11" s="6"/>
      <c r="Q11" s="6"/>
      <c r="R11" s="6"/>
      <c r="S11" s="6"/>
      <c r="T11" s="6"/>
    </row>
    <row r="12" spans="1:21" ht="27.95" customHeight="1">
      <c r="A12" s="166">
        <v>8</v>
      </c>
      <c r="B12" s="166"/>
      <c r="C12" s="31"/>
      <c r="D12" s="31"/>
      <c r="E12" s="27"/>
      <c r="F12" s="24" t="str">
        <f>IF(E12="","",VLOOKUP(E12,'種目金額一覧（非表示）'!$B$4:$C$23,2,0))</f>
        <v/>
      </c>
      <c r="G12" s="45"/>
      <c r="H12" s="45"/>
      <c r="I12" s="24" t="str">
        <f>IF(H12="","",VLOOKUP(H12,'種目金額一覧（非表示）'!$B$4:$C$23,2,0))</f>
        <v/>
      </c>
      <c r="J12" s="45"/>
      <c r="K12" s="27"/>
      <c r="L12" s="26" t="str">
        <f>IF(K12="","",VLOOKUP(K12,'種目金額一覧（非表示）'!$B$4:$C$23,2,0))</f>
        <v/>
      </c>
      <c r="M12" s="45"/>
      <c r="N12" s="27"/>
      <c r="O12" s="26" t="str">
        <f>IF(N12="","",VLOOKUP(N12,'種目金額一覧（非表示）'!$B$4:$C$28,2,0))</f>
        <v/>
      </c>
      <c r="P12" s="6"/>
      <c r="Q12" s="6"/>
      <c r="R12" s="6"/>
      <c r="S12" s="6"/>
      <c r="T12" s="6"/>
    </row>
    <row r="13" spans="1:21" ht="27.95" customHeight="1">
      <c r="A13" s="166">
        <v>9</v>
      </c>
      <c r="B13" s="166"/>
      <c r="C13" s="31"/>
      <c r="D13" s="31"/>
      <c r="E13" s="27"/>
      <c r="F13" s="24" t="str">
        <f>IF(E13="","",VLOOKUP(E13,'種目金額一覧（非表示）'!$B$4:$C$23,2,0))</f>
        <v/>
      </c>
      <c r="G13" s="45"/>
      <c r="H13" s="45"/>
      <c r="I13" s="24" t="str">
        <f>IF(H13="","",VLOOKUP(H13,'種目金額一覧（非表示）'!$B$4:$C$23,2,0))</f>
        <v/>
      </c>
      <c r="J13" s="45"/>
      <c r="K13" s="27"/>
      <c r="L13" s="26" t="str">
        <f>IF(K13="","",VLOOKUP(K13,'種目金額一覧（非表示）'!$B$4:$C$23,2,0))</f>
        <v/>
      </c>
      <c r="M13" s="45"/>
      <c r="N13" s="27"/>
      <c r="O13" s="26" t="str">
        <f>IF(N13="","",VLOOKUP(N13,'種目金額一覧（非表示）'!$B$4:$C$28,2,0))</f>
        <v/>
      </c>
      <c r="P13" s="6"/>
      <c r="Q13" s="6"/>
      <c r="R13" s="6"/>
      <c r="S13" s="6"/>
      <c r="T13" s="6"/>
    </row>
    <row r="14" spans="1:21" ht="27.95" customHeight="1">
      <c r="A14" s="166">
        <v>10</v>
      </c>
      <c r="B14" s="166"/>
      <c r="C14" s="31"/>
      <c r="D14" s="31"/>
      <c r="E14" s="27"/>
      <c r="F14" s="24" t="str">
        <f>IF(E14="","",VLOOKUP(E14,'種目金額一覧（非表示）'!$B$4:$C$23,2,0))</f>
        <v/>
      </c>
      <c r="G14" s="45"/>
      <c r="H14" s="45"/>
      <c r="I14" s="24" t="str">
        <f>IF(H14="","",VLOOKUP(H14,'種目金額一覧（非表示）'!$B$4:$C$23,2,0))</f>
        <v/>
      </c>
      <c r="J14" s="45"/>
      <c r="K14" s="27"/>
      <c r="L14" s="26" t="str">
        <f>IF(K14="","",VLOOKUP(K14,'種目金額一覧（非表示）'!$B$4:$C$23,2,0))</f>
        <v/>
      </c>
      <c r="M14" s="45"/>
      <c r="N14" s="27"/>
      <c r="O14" s="26" t="str">
        <f>IF(N14="","",VLOOKUP(N14,'種目金額一覧（非表示）'!$B$4:$C$28,2,0))</f>
        <v/>
      </c>
      <c r="P14" s="6"/>
      <c r="Q14" s="6"/>
      <c r="R14" s="6"/>
      <c r="S14" s="6"/>
      <c r="T14" s="6"/>
    </row>
    <row r="15" spans="1:21" ht="27.95" customHeight="1">
      <c r="A15" s="166">
        <v>11</v>
      </c>
      <c r="B15" s="166"/>
      <c r="C15" s="31"/>
      <c r="D15" s="31"/>
      <c r="E15" s="27"/>
      <c r="F15" s="24" t="str">
        <f>IF(E15="","",VLOOKUP(E15,'種目金額一覧（非表示）'!$B$4:$C$23,2,0))</f>
        <v/>
      </c>
      <c r="G15" s="45"/>
      <c r="H15" s="45"/>
      <c r="I15" s="24" t="str">
        <f>IF(H15="","",VLOOKUP(H15,'種目金額一覧（非表示）'!$B$4:$C$23,2,0))</f>
        <v/>
      </c>
      <c r="J15" s="45"/>
      <c r="K15" s="27"/>
      <c r="L15" s="26" t="str">
        <f>IF(K15="","",VLOOKUP(K15,'種目金額一覧（非表示）'!$B$4:$C$23,2,0))</f>
        <v/>
      </c>
      <c r="M15" s="45"/>
      <c r="N15" s="27"/>
      <c r="O15" s="26" t="str">
        <f>IF(N15="","",VLOOKUP(N15,'種目金額一覧（非表示）'!$B$4:$C$28,2,0))</f>
        <v/>
      </c>
      <c r="P15" s="6"/>
      <c r="Q15" s="6"/>
      <c r="R15" s="6"/>
      <c r="S15" s="6"/>
      <c r="T15" s="6"/>
    </row>
    <row r="16" spans="1:21" ht="27.95" customHeight="1">
      <c r="A16" s="166">
        <v>12</v>
      </c>
      <c r="B16" s="166"/>
      <c r="C16" s="31"/>
      <c r="D16" s="31"/>
      <c r="E16" s="27"/>
      <c r="F16" s="24" t="str">
        <f>IF(E16="","",VLOOKUP(E16,'種目金額一覧（非表示）'!$B$4:$C$23,2,0))</f>
        <v/>
      </c>
      <c r="G16" s="45"/>
      <c r="H16" s="45"/>
      <c r="I16" s="24" t="str">
        <f>IF(H16="","",VLOOKUP(H16,'種目金額一覧（非表示）'!$B$4:$C$23,2,0))</f>
        <v/>
      </c>
      <c r="J16" s="45"/>
      <c r="K16" s="27"/>
      <c r="L16" s="26" t="str">
        <f>IF(K16="","",VLOOKUP(K16,'種目金額一覧（非表示）'!$B$4:$C$23,2,0))</f>
        <v/>
      </c>
      <c r="M16" s="45"/>
      <c r="N16" s="27"/>
      <c r="O16" s="26" t="str">
        <f>IF(N16="","",VLOOKUP(N16,'種目金額一覧（非表示）'!$B$4:$C$28,2,0))</f>
        <v/>
      </c>
      <c r="P16" s="6"/>
      <c r="Q16" s="6"/>
      <c r="R16" s="6"/>
      <c r="S16" s="6"/>
      <c r="T16" s="6"/>
    </row>
    <row r="17" spans="1:20" ht="27.95" customHeight="1">
      <c r="A17" s="166">
        <v>13</v>
      </c>
      <c r="B17" s="166"/>
      <c r="C17" s="31"/>
      <c r="D17" s="31"/>
      <c r="E17" s="27"/>
      <c r="F17" s="24" t="str">
        <f>IF(E17="","",VLOOKUP(E17,'種目金額一覧（非表示）'!$B$4:$C$23,2,0))</f>
        <v/>
      </c>
      <c r="G17" s="45"/>
      <c r="H17" s="45"/>
      <c r="I17" s="24" t="str">
        <f>IF(H17="","",VLOOKUP(H17,'種目金額一覧（非表示）'!$B$4:$C$23,2,0))</f>
        <v/>
      </c>
      <c r="J17" s="45"/>
      <c r="K17" s="27"/>
      <c r="L17" s="26" t="str">
        <f>IF(K17="","",VLOOKUP(K17,'種目金額一覧（非表示）'!$B$4:$C$23,2,0))</f>
        <v/>
      </c>
      <c r="M17" s="45"/>
      <c r="N17" s="27"/>
      <c r="O17" s="26" t="str">
        <f>IF(N17="","",VLOOKUP(N17,'種目金額一覧（非表示）'!$B$4:$C$28,2,0))</f>
        <v/>
      </c>
      <c r="P17" s="6"/>
      <c r="Q17" s="6"/>
      <c r="R17" s="6"/>
      <c r="S17" s="6"/>
      <c r="T17" s="6"/>
    </row>
    <row r="18" spans="1:20" ht="27.95" customHeight="1">
      <c r="A18" s="166">
        <v>14</v>
      </c>
      <c r="B18" s="166"/>
      <c r="C18" s="31"/>
      <c r="D18" s="31"/>
      <c r="E18" s="27"/>
      <c r="F18" s="24" t="str">
        <f>IF(E18="","",VLOOKUP(E18,'種目金額一覧（非表示）'!$B$4:$C$23,2,0))</f>
        <v/>
      </c>
      <c r="G18" s="45"/>
      <c r="H18" s="45"/>
      <c r="I18" s="24" t="str">
        <f>IF(H18="","",VLOOKUP(H18,'種目金額一覧（非表示）'!$B$4:$C$23,2,0))</f>
        <v/>
      </c>
      <c r="J18" s="45"/>
      <c r="K18" s="27"/>
      <c r="L18" s="26" t="str">
        <f>IF(K18="","",VLOOKUP(K18,'種目金額一覧（非表示）'!$B$4:$C$23,2,0))</f>
        <v/>
      </c>
      <c r="M18" s="45"/>
      <c r="N18" s="27"/>
      <c r="O18" s="26" t="str">
        <f>IF(N18="","",VLOOKUP(N18,'種目金額一覧（非表示）'!$B$4:$C$28,2,0))</f>
        <v/>
      </c>
      <c r="P18" s="6"/>
      <c r="Q18" s="6"/>
      <c r="R18" s="6"/>
      <c r="S18" s="6"/>
      <c r="T18" s="6"/>
    </row>
    <row r="19" spans="1:20" ht="27.95" customHeight="1">
      <c r="A19" s="166">
        <v>15</v>
      </c>
      <c r="B19" s="166"/>
      <c r="C19" s="31"/>
      <c r="D19" s="31"/>
      <c r="E19" s="27"/>
      <c r="F19" s="24" t="str">
        <f>IF(E19="","",VLOOKUP(E19,'種目金額一覧（非表示）'!$B$4:$C$23,2,0))</f>
        <v/>
      </c>
      <c r="G19" s="45"/>
      <c r="H19" s="45"/>
      <c r="I19" s="24" t="str">
        <f>IF(H19="","",VLOOKUP(H19,'種目金額一覧（非表示）'!$B$4:$C$23,2,0))</f>
        <v/>
      </c>
      <c r="J19" s="45"/>
      <c r="K19" s="27"/>
      <c r="L19" s="26" t="str">
        <f>IF(K19="","",VLOOKUP(K19,'種目金額一覧（非表示）'!$B$4:$C$23,2,0))</f>
        <v/>
      </c>
      <c r="M19" s="45"/>
      <c r="N19" s="27"/>
      <c r="O19" s="26" t="str">
        <f>IF(N19="","",VLOOKUP(N19,'種目金額一覧（非表示）'!$B$4:$C$28,2,0))</f>
        <v/>
      </c>
      <c r="P19" s="6"/>
      <c r="Q19" s="6"/>
      <c r="R19" s="6"/>
      <c r="S19" s="6"/>
      <c r="T19" s="6"/>
    </row>
    <row r="20" spans="1:20" ht="27.95" customHeight="1">
      <c r="A20" s="166">
        <v>16</v>
      </c>
      <c r="B20" s="166"/>
      <c r="C20" s="31"/>
      <c r="D20" s="31"/>
      <c r="E20" s="27"/>
      <c r="F20" s="24" t="str">
        <f>IF(E20="","",VLOOKUP(E20,'種目金額一覧（非表示）'!$B$4:$C$23,2,0))</f>
        <v/>
      </c>
      <c r="G20" s="45"/>
      <c r="H20" s="45"/>
      <c r="I20" s="24" t="str">
        <f>IF(H20="","",VLOOKUP(H20,'種目金額一覧（非表示）'!$B$4:$C$23,2,0))</f>
        <v/>
      </c>
      <c r="J20" s="45"/>
      <c r="K20" s="27"/>
      <c r="L20" s="26" t="str">
        <f>IF(K20="","",VLOOKUP(K20,'種目金額一覧（非表示）'!$B$4:$C$23,2,0))</f>
        <v/>
      </c>
      <c r="M20" s="45"/>
      <c r="N20" s="27"/>
      <c r="O20" s="26" t="str">
        <f>IF(N20="","",VLOOKUP(N20,'種目金額一覧（非表示）'!$B$4:$C$28,2,0))</f>
        <v/>
      </c>
      <c r="P20" s="6"/>
      <c r="Q20" s="6"/>
      <c r="R20" s="6"/>
      <c r="S20" s="6"/>
      <c r="T20" s="6"/>
    </row>
    <row r="21" spans="1:20" ht="27.95" customHeight="1">
      <c r="A21" s="166">
        <v>17</v>
      </c>
      <c r="B21" s="166"/>
      <c r="C21" s="31"/>
      <c r="D21" s="31"/>
      <c r="E21" s="27"/>
      <c r="F21" s="24" t="str">
        <f>IF(E21="","",VLOOKUP(E21,'種目金額一覧（非表示）'!$B$4:$C$23,2,0))</f>
        <v/>
      </c>
      <c r="G21" s="45"/>
      <c r="H21" s="45"/>
      <c r="I21" s="24" t="str">
        <f>IF(H21="","",VLOOKUP(H21,'種目金額一覧（非表示）'!$B$4:$C$23,2,0))</f>
        <v/>
      </c>
      <c r="J21" s="45"/>
      <c r="K21" s="27"/>
      <c r="L21" s="26" t="str">
        <f>IF(K21="","",VLOOKUP(K21,'種目金額一覧（非表示）'!$B$4:$C$23,2,0))</f>
        <v/>
      </c>
      <c r="M21" s="45"/>
      <c r="N21" s="27"/>
      <c r="O21" s="26" t="str">
        <f>IF(N21="","",VLOOKUP(N21,'種目金額一覧（非表示）'!$B$4:$C$28,2,0))</f>
        <v/>
      </c>
      <c r="P21" s="6"/>
      <c r="Q21" s="6"/>
      <c r="R21" s="6"/>
      <c r="S21" s="6"/>
      <c r="T21" s="6"/>
    </row>
    <row r="22" spans="1:20" ht="27.95" customHeight="1">
      <c r="A22" s="166">
        <v>18</v>
      </c>
      <c r="B22" s="166"/>
      <c r="C22" s="31"/>
      <c r="D22" s="31"/>
      <c r="E22" s="27"/>
      <c r="F22" s="24" t="str">
        <f>IF(E22="","",VLOOKUP(E22,'種目金額一覧（非表示）'!$B$4:$C$23,2,0))</f>
        <v/>
      </c>
      <c r="G22" s="45"/>
      <c r="H22" s="45"/>
      <c r="I22" s="24" t="str">
        <f>IF(H22="","",VLOOKUP(H22,'種目金額一覧（非表示）'!$B$4:$C$23,2,0))</f>
        <v/>
      </c>
      <c r="J22" s="45"/>
      <c r="K22" s="27"/>
      <c r="L22" s="26" t="str">
        <f>IF(K22="","",VLOOKUP(K22,'種目金額一覧（非表示）'!$B$4:$C$23,2,0))</f>
        <v/>
      </c>
      <c r="M22" s="45"/>
      <c r="N22" s="27"/>
      <c r="O22" s="26" t="str">
        <f>IF(N22="","",VLOOKUP(N22,'種目金額一覧（非表示）'!$B$4:$C$28,2,0))</f>
        <v/>
      </c>
      <c r="P22" s="6"/>
      <c r="Q22" s="6"/>
      <c r="R22" s="6"/>
      <c r="S22" s="6"/>
      <c r="T22" s="6"/>
    </row>
    <row r="23" spans="1:20" ht="27.95" customHeight="1">
      <c r="A23" s="166">
        <v>19</v>
      </c>
      <c r="B23" s="166"/>
      <c r="C23" s="31"/>
      <c r="D23" s="31"/>
      <c r="E23" s="27"/>
      <c r="F23" s="24" t="str">
        <f>IF(E23="","",VLOOKUP(E23,'種目金額一覧（非表示）'!$B$4:$C$23,2,0))</f>
        <v/>
      </c>
      <c r="G23" s="45"/>
      <c r="H23" s="45"/>
      <c r="I23" s="24" t="str">
        <f>IF(H23="","",VLOOKUP(H23,'種目金額一覧（非表示）'!$B$4:$C$23,2,0))</f>
        <v/>
      </c>
      <c r="J23" s="45"/>
      <c r="K23" s="27"/>
      <c r="L23" s="26" t="str">
        <f>IF(K23="","",VLOOKUP(K23,'種目金額一覧（非表示）'!$B$4:$C$23,2,0))</f>
        <v/>
      </c>
      <c r="M23" s="45"/>
      <c r="N23" s="27"/>
      <c r="O23" s="26" t="str">
        <f>IF(N23="","",VLOOKUP(N23,'種目金額一覧（非表示）'!$B$4:$C$28,2,0))</f>
        <v/>
      </c>
      <c r="P23" s="6"/>
      <c r="Q23" s="6"/>
      <c r="R23" s="6"/>
      <c r="S23" s="6"/>
      <c r="T23" s="6"/>
    </row>
    <row r="24" spans="1:20" ht="27.95" customHeight="1">
      <c r="A24" s="166">
        <v>20</v>
      </c>
      <c r="B24" s="166"/>
      <c r="C24" s="31"/>
      <c r="D24" s="31"/>
      <c r="E24" s="27"/>
      <c r="F24" s="24" t="str">
        <f>IF(E24="","",VLOOKUP(E24,'種目金額一覧（非表示）'!$B$4:$C$23,2,0))</f>
        <v/>
      </c>
      <c r="G24" s="45"/>
      <c r="H24" s="45"/>
      <c r="I24" s="24" t="str">
        <f>IF(H24="","",VLOOKUP(H24,'種目金額一覧（非表示）'!$B$4:$C$23,2,0))</f>
        <v/>
      </c>
      <c r="J24" s="45"/>
      <c r="K24" s="27"/>
      <c r="L24" s="26" t="str">
        <f>IF(K24="","",VLOOKUP(K24,'種目金額一覧（非表示）'!$B$4:$C$23,2,0))</f>
        <v/>
      </c>
      <c r="M24" s="45"/>
      <c r="N24" s="27"/>
      <c r="O24" s="26" t="str">
        <f>IF(N24="","",VLOOKUP(N24,'種目金額一覧（非表示）'!$B$4:$C$28,2,0))</f>
        <v/>
      </c>
      <c r="P24" s="6"/>
      <c r="Q24" s="6"/>
      <c r="R24" s="6"/>
      <c r="S24" s="6"/>
      <c r="T24" s="6"/>
    </row>
    <row r="25" spans="1:20" ht="27.95" customHeight="1">
      <c r="A25" s="166">
        <v>21</v>
      </c>
      <c r="B25" s="166"/>
      <c r="C25" s="31"/>
      <c r="D25" s="31"/>
      <c r="E25" s="27"/>
      <c r="F25" s="24" t="str">
        <f>IF(E25="","",VLOOKUP(E25,'種目金額一覧（非表示）'!$B$4:$C$23,2,0))</f>
        <v/>
      </c>
      <c r="G25" s="45"/>
      <c r="H25" s="45"/>
      <c r="I25" s="24" t="str">
        <f>IF(H25="","",VLOOKUP(H25,'種目金額一覧（非表示）'!$B$4:$C$23,2,0))</f>
        <v/>
      </c>
      <c r="J25" s="45"/>
      <c r="K25" s="27"/>
      <c r="L25" s="26" t="str">
        <f>IF(K25="","",VLOOKUP(K25,'種目金額一覧（非表示）'!$B$4:$C$23,2,0))</f>
        <v/>
      </c>
      <c r="M25" s="45"/>
      <c r="N25" s="27"/>
      <c r="O25" s="26" t="str">
        <f>IF(N25="","",VLOOKUP(N25,'種目金額一覧（非表示）'!$B$4:$C$28,2,0))</f>
        <v/>
      </c>
      <c r="P25" s="6"/>
      <c r="Q25" s="6"/>
      <c r="R25" s="6"/>
      <c r="S25" s="6"/>
      <c r="T25" s="6"/>
    </row>
    <row r="26" spans="1:20" ht="27.95" customHeight="1">
      <c r="A26" s="166">
        <v>22</v>
      </c>
      <c r="B26" s="166"/>
      <c r="C26" s="31"/>
      <c r="D26" s="31"/>
      <c r="E26" s="27"/>
      <c r="F26" s="24" t="str">
        <f>IF(E26="","",VLOOKUP(E26,'種目金額一覧（非表示）'!$B$4:$C$23,2,0))</f>
        <v/>
      </c>
      <c r="G26" s="45"/>
      <c r="H26" s="45"/>
      <c r="I26" s="24" t="str">
        <f>IF(H26="","",VLOOKUP(H26,'種目金額一覧（非表示）'!$B$4:$C$23,2,0))</f>
        <v/>
      </c>
      <c r="J26" s="45"/>
      <c r="K26" s="27"/>
      <c r="L26" s="26" t="str">
        <f>IF(K26="","",VLOOKUP(K26,'種目金額一覧（非表示）'!$B$4:$C$23,2,0))</f>
        <v/>
      </c>
      <c r="M26" s="45"/>
      <c r="N26" s="27"/>
      <c r="O26" s="26" t="str">
        <f>IF(N26="","",VLOOKUP(N26,'種目金額一覧（非表示）'!$B$4:$C$28,2,0))</f>
        <v/>
      </c>
      <c r="P26" s="6"/>
      <c r="Q26" s="6"/>
      <c r="R26" s="6"/>
      <c r="S26" s="6"/>
      <c r="T26" s="6"/>
    </row>
    <row r="27" spans="1:20" ht="27.95" customHeight="1">
      <c r="A27" s="166">
        <v>23</v>
      </c>
      <c r="B27" s="166"/>
      <c r="C27" s="31"/>
      <c r="D27" s="31"/>
      <c r="E27" s="27"/>
      <c r="F27" s="24" t="str">
        <f>IF(E27="","",VLOOKUP(E27,'種目金額一覧（非表示）'!$B$4:$C$23,2,0))</f>
        <v/>
      </c>
      <c r="G27" s="45"/>
      <c r="H27" s="45"/>
      <c r="I27" s="24" t="str">
        <f>IF(H27="","",VLOOKUP(H27,'種目金額一覧（非表示）'!$B$4:$C$23,2,0))</f>
        <v/>
      </c>
      <c r="J27" s="45"/>
      <c r="K27" s="27"/>
      <c r="L27" s="26" t="str">
        <f>IF(K27="","",VLOOKUP(K27,'種目金額一覧（非表示）'!$B$4:$C$23,2,0))</f>
        <v/>
      </c>
      <c r="M27" s="45"/>
      <c r="N27" s="27"/>
      <c r="O27" s="26" t="str">
        <f>IF(N27="","",VLOOKUP(N27,'種目金額一覧（非表示）'!$B$4:$C$28,2,0))</f>
        <v/>
      </c>
      <c r="P27" s="6"/>
      <c r="Q27" s="6"/>
      <c r="R27" s="6"/>
      <c r="S27" s="6"/>
      <c r="T27" s="6"/>
    </row>
    <row r="28" spans="1:20" ht="27.95" customHeight="1" thickBot="1">
      <c r="A28" s="166">
        <v>24</v>
      </c>
      <c r="B28" s="166"/>
      <c r="C28" s="31"/>
      <c r="D28" s="31"/>
      <c r="E28" s="27"/>
      <c r="F28" s="24" t="str">
        <f>IF(E28="","",VLOOKUP(E28,'種目金額一覧（非表示）'!$B$4:$C$23,2,0))</f>
        <v/>
      </c>
      <c r="G28" s="45"/>
      <c r="H28" s="45"/>
      <c r="I28" s="24" t="str">
        <f>IF(H28="","",VLOOKUP(H28,'種目金額一覧（非表示）'!$B$4:$C$23,2,0))</f>
        <v/>
      </c>
      <c r="J28" s="45"/>
      <c r="K28" s="27"/>
      <c r="L28" s="26" t="str">
        <f>IF(K28="","",VLOOKUP(K28,'種目金額一覧（非表示）'!$B$4:$C$23,2,0))</f>
        <v/>
      </c>
      <c r="M28" s="45"/>
      <c r="N28" s="27"/>
      <c r="O28" s="26" t="str">
        <f>IF(N28="","",VLOOKUP(N28,'種目金額一覧（非表示）'!$B$4:$C$28,2,0))</f>
        <v/>
      </c>
      <c r="P28" s="6"/>
      <c r="Q28" s="6"/>
      <c r="R28" s="6"/>
      <c r="S28" s="6"/>
      <c r="T28" s="6"/>
    </row>
    <row r="29" spans="1:20" ht="27.95" customHeight="1" thickTop="1" thickBot="1">
      <c r="A29" s="166">
        <v>25</v>
      </c>
      <c r="B29" s="166"/>
      <c r="C29" s="31"/>
      <c r="D29" s="31"/>
      <c r="E29" s="27"/>
      <c r="F29" s="24" t="str">
        <f>IF(E29="","",VLOOKUP(E29,'種目金額一覧（非表示）'!$B$4:$C$23,2,0))</f>
        <v/>
      </c>
      <c r="G29" s="45"/>
      <c r="H29" s="45"/>
      <c r="I29" s="48" t="str">
        <f>IF(H29="","",VLOOKUP(H29,'種目金額一覧（非表示）'!$B$4:$C$23,2,0))</f>
        <v/>
      </c>
      <c r="J29" s="45"/>
      <c r="K29" s="27"/>
      <c r="L29" s="50" t="str">
        <f>IF(K29="","",VLOOKUP(K29,'種目金額一覧（非表示）'!$B$4:$C$23,2,0))</f>
        <v/>
      </c>
      <c r="M29" s="45"/>
      <c r="N29" s="27"/>
      <c r="O29" s="26" t="str">
        <f>IF(N29="","",VLOOKUP(N29,'種目金額一覧（非表示）'!$B$4:$C$28,2,0))</f>
        <v/>
      </c>
      <c r="P29" s="160" t="s">
        <v>73</v>
      </c>
      <c r="Q29" s="161"/>
      <c r="R29" s="162"/>
      <c r="S29" s="6"/>
      <c r="T29" s="6"/>
    </row>
    <row r="30" spans="1:20" ht="26.25" customHeight="1" thickBot="1">
      <c r="E30" s="28" t="s">
        <v>74</v>
      </c>
      <c r="F30" s="25">
        <f>SUM(F5:F29)</f>
        <v>0</v>
      </c>
      <c r="G30" s="167" t="s">
        <v>74</v>
      </c>
      <c r="H30" s="159"/>
      <c r="I30" s="51">
        <f>SUM(I5:I29)</f>
        <v>0</v>
      </c>
      <c r="J30" s="159" t="s">
        <v>74</v>
      </c>
      <c r="K30" s="159"/>
      <c r="L30" s="49">
        <f>SUM(L5:L29)</f>
        <v>0</v>
      </c>
      <c r="M30" s="168" t="s">
        <v>74</v>
      </c>
      <c r="N30" s="169"/>
      <c r="O30" s="49">
        <f>SUM(O5:O29)</f>
        <v>0</v>
      </c>
      <c r="P30" s="163">
        <f>COUNTA(E5:E24,H5:H24,K5:K24,N5:N24,N25:N29,K25:K29,H25:H29,E25:E29)</f>
        <v>0</v>
      </c>
      <c r="Q30" s="164"/>
      <c r="R30" s="165"/>
    </row>
    <row r="31" spans="1:20" ht="25.35" customHeight="1"/>
    <row r="32" spans="1:20" ht="25.35" customHeight="1"/>
    <row r="33" ht="25.35" customHeight="1"/>
    <row r="34" ht="25.35" customHeight="1"/>
    <row r="35" ht="25.35" customHeight="1"/>
    <row r="36" ht="25.35" customHeight="1"/>
    <row r="37" ht="25.35" customHeight="1"/>
    <row r="38" ht="25.35" customHeight="1"/>
    <row r="39" ht="25.35" customHeight="1"/>
    <row r="40" ht="25.35" customHeight="1"/>
    <row r="41" ht="25.35" customHeight="1"/>
    <row r="42" ht="25.35" customHeight="1"/>
  </sheetData>
  <sheetProtection sheet="1" objects="1" scenarios="1"/>
  <dataConsolidate/>
  <mergeCells count="32">
    <mergeCell ref="A4:B4"/>
    <mergeCell ref="A9:B9"/>
    <mergeCell ref="A8:B8"/>
    <mergeCell ref="A7:B7"/>
    <mergeCell ref="A6:B6"/>
    <mergeCell ref="A5:B5"/>
    <mergeCell ref="A14:B14"/>
    <mergeCell ref="A13:B13"/>
    <mergeCell ref="A12:B12"/>
    <mergeCell ref="A11:B11"/>
    <mergeCell ref="A10:B10"/>
    <mergeCell ref="A19:B19"/>
    <mergeCell ref="A18:B18"/>
    <mergeCell ref="A17:B17"/>
    <mergeCell ref="A16:B16"/>
    <mergeCell ref="A15:B15"/>
    <mergeCell ref="L2:O2"/>
    <mergeCell ref="J30:K30"/>
    <mergeCell ref="P29:R29"/>
    <mergeCell ref="P30:R30"/>
    <mergeCell ref="A29:B29"/>
    <mergeCell ref="A28:B28"/>
    <mergeCell ref="G30:H30"/>
    <mergeCell ref="M30:N30"/>
    <mergeCell ref="A27:B27"/>
    <mergeCell ref="A26:B26"/>
    <mergeCell ref="A25:B25"/>
    <mergeCell ref="A24:B24"/>
    <mergeCell ref="A23:B23"/>
    <mergeCell ref="A22:B22"/>
    <mergeCell ref="A21:B21"/>
    <mergeCell ref="A20:B20"/>
  </mergeCells>
  <phoneticPr fontId="1"/>
  <dataValidations count="1">
    <dataValidation type="list" allowBlank="1" showInputMessage="1" showErrorMessage="1" sqref="G5:G29 J5:J29 M5:M29" xr:uid="{06E7EF2C-3024-4639-A6A2-3EE029114210}">
      <formula1>"OP"</formula1>
    </dataValidation>
  </dataValidations>
  <pageMargins left="0.51181102362204722" right="0.51181102362204722" top="0.39370078740157483" bottom="0.39370078740157483" header="0.31496062992125984" footer="0.31496062992125984"/>
  <pageSetup paperSize="9" scale="7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D69C045-5A33-4FC2-B6EC-C3F8C0FACC7E}">
          <x14:formula1>
            <xm:f>'種目金額一覧（非表示）'!$B$8:$B$14</xm:f>
          </x14:formula1>
          <xm:sqref>H5:H29</xm:sqref>
        </x14:dataValidation>
        <x14:dataValidation type="list" allowBlank="1" showInputMessage="1" showErrorMessage="1" xr:uid="{45EDE993-4878-4DA8-AD31-87F1205C2F67}">
          <x14:formula1>
            <xm:f>'種目金額一覧（非表示）'!$B$4:$B$7</xm:f>
          </x14:formula1>
          <xm:sqref>E5:E29</xm:sqref>
        </x14:dataValidation>
        <x14:dataValidation type="list" allowBlank="1" showInputMessage="1" showErrorMessage="1" xr:uid="{C45DC468-0B08-4C97-9542-89EE52C48970}">
          <x14:formula1>
            <xm:f>'種目金額一覧（非表示）'!$B$15:$B$21</xm:f>
          </x14:formula1>
          <xm:sqref>K5:K29</xm:sqref>
        </x14:dataValidation>
        <x14:dataValidation type="list" allowBlank="1" showInputMessage="1" showErrorMessage="1" xr:uid="{CA810B1A-197F-47DF-9D77-F93CB546B186}">
          <x14:formula1>
            <xm:f>'種目金額一覧（非表示）'!$B$22:$B$28</xm:f>
          </x14:formula1>
          <xm:sqref>N5:N29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78FA7-6AA3-4786-A08A-9D6E42A84D0E}">
  <sheetPr transitionEvaluation="1"/>
  <dimension ref="B1:L25"/>
  <sheetViews>
    <sheetView showGridLines="0" view="pageBreakPreview" zoomScale="90" zoomScaleNormal="100" zoomScaleSheetLayoutView="90" workbookViewId="0">
      <selection activeCell="C2" sqref="C2"/>
    </sheetView>
  </sheetViews>
  <sheetFormatPr defaultColWidth="8.875" defaultRowHeight="13.5"/>
  <cols>
    <col min="1" max="2" width="2.75" style="1" customWidth="1"/>
    <col min="3" max="3" width="3" style="1" customWidth="1"/>
    <col min="4" max="4" width="31.125" style="1" customWidth="1"/>
    <col min="5" max="5" width="26.125" style="1" customWidth="1"/>
    <col min="6" max="6" width="17.125" style="1" customWidth="1"/>
    <col min="7" max="7" width="21" style="1" customWidth="1"/>
    <col min="8" max="8" width="24.75" style="1" customWidth="1"/>
    <col min="9" max="9" width="16.375" style="1" customWidth="1"/>
    <col min="10" max="10" width="17.875" style="1" customWidth="1"/>
    <col min="11" max="11" width="21.375" style="1" customWidth="1"/>
    <col min="12" max="22" width="2.75" style="1" customWidth="1"/>
    <col min="23" max="23" width="23" style="1" customWidth="1"/>
    <col min="24" max="16384" width="8.875" style="1"/>
  </cols>
  <sheetData>
    <row r="1" spans="2:12" ht="24.6" customHeight="1">
      <c r="C1" s="2" t="s">
        <v>123</v>
      </c>
    </row>
    <row r="2" spans="2:12" ht="24.6" customHeight="1">
      <c r="C2" s="2" t="s">
        <v>119</v>
      </c>
      <c r="G2" s="60"/>
      <c r="H2" s="34" t="s">
        <v>2</v>
      </c>
      <c r="I2" s="135" t="str">
        <f>IF(料金表!M4="","",料金表!M4)</f>
        <v/>
      </c>
      <c r="J2" s="136"/>
      <c r="K2" s="136"/>
      <c r="L2" s="153"/>
    </row>
    <row r="3" spans="2:12" ht="25.15" customHeight="1">
      <c r="I3" s="61"/>
      <c r="K3" s="61"/>
    </row>
    <row r="4" spans="2:12" ht="25.15" customHeight="1">
      <c r="G4" s="43"/>
      <c r="I4" s="43"/>
      <c r="K4" s="43"/>
    </row>
    <row r="5" spans="2:12" ht="25.15" customHeight="1">
      <c r="B5" s="132" t="s">
        <v>101</v>
      </c>
      <c r="C5" s="133"/>
      <c r="D5" s="133"/>
      <c r="E5" s="133"/>
      <c r="F5" s="133"/>
      <c r="G5" s="133"/>
      <c r="H5" s="133"/>
      <c r="I5" s="133"/>
      <c r="J5" s="133"/>
      <c r="K5" s="198"/>
      <c r="L5" s="20"/>
    </row>
    <row r="6" spans="2:12" ht="25.15" customHeight="1">
      <c r="B6" s="199" t="s">
        <v>41</v>
      </c>
      <c r="C6" s="200"/>
      <c r="D6" s="203" t="s">
        <v>102</v>
      </c>
      <c r="E6" s="62" t="s">
        <v>103</v>
      </c>
      <c r="F6" s="205" t="s">
        <v>104</v>
      </c>
      <c r="G6" s="206"/>
      <c r="H6" s="207" t="s">
        <v>105</v>
      </c>
      <c r="I6" s="208"/>
      <c r="J6" s="209" t="s">
        <v>106</v>
      </c>
      <c r="K6" s="209" t="s">
        <v>107</v>
      </c>
      <c r="L6" s="63"/>
    </row>
    <row r="7" spans="2:12" s="8" customFormat="1" ht="25.15" customHeight="1">
      <c r="B7" s="201"/>
      <c r="C7" s="202"/>
      <c r="D7" s="204"/>
      <c r="E7" s="64" t="s">
        <v>108</v>
      </c>
      <c r="F7" s="207"/>
      <c r="G7" s="208"/>
      <c r="H7" s="205" t="s">
        <v>109</v>
      </c>
      <c r="I7" s="206"/>
      <c r="J7" s="210"/>
      <c r="K7" s="210"/>
      <c r="L7" s="65"/>
    </row>
    <row r="8" spans="2:12" s="8" customFormat="1" ht="30" customHeight="1">
      <c r="B8" s="187" t="s">
        <v>110</v>
      </c>
      <c r="C8" s="188"/>
      <c r="D8" s="179" t="s">
        <v>111</v>
      </c>
      <c r="E8" s="191" t="s">
        <v>112</v>
      </c>
      <c r="F8" s="192" t="s">
        <v>113</v>
      </c>
      <c r="G8" s="193"/>
      <c r="H8" s="181" t="s">
        <v>114</v>
      </c>
      <c r="I8" s="182"/>
      <c r="J8" s="196">
        <v>43622</v>
      </c>
      <c r="K8" s="179" t="s">
        <v>115</v>
      </c>
      <c r="L8" s="66"/>
    </row>
    <row r="9" spans="2:12" s="8" customFormat="1" ht="30" customHeight="1">
      <c r="B9" s="189"/>
      <c r="C9" s="190"/>
      <c r="D9" s="180"/>
      <c r="E9" s="180"/>
      <c r="F9" s="194"/>
      <c r="G9" s="195"/>
      <c r="H9" s="181" t="s">
        <v>116</v>
      </c>
      <c r="I9" s="182"/>
      <c r="J9" s="197"/>
      <c r="K9" s="180"/>
      <c r="L9" s="66"/>
    </row>
    <row r="10" spans="2:12" s="8" customFormat="1" ht="30" customHeight="1">
      <c r="B10" s="173">
        <v>1</v>
      </c>
      <c r="C10" s="174"/>
      <c r="D10" s="177"/>
      <c r="E10" s="171"/>
      <c r="F10" s="183"/>
      <c r="G10" s="184"/>
      <c r="H10" s="99"/>
      <c r="I10" s="99"/>
      <c r="J10" s="171"/>
      <c r="K10" s="171"/>
      <c r="L10" s="65"/>
    </row>
    <row r="11" spans="2:12" s="8" customFormat="1" ht="30" customHeight="1">
      <c r="B11" s="175"/>
      <c r="C11" s="176"/>
      <c r="D11" s="178"/>
      <c r="E11" s="172"/>
      <c r="F11" s="185"/>
      <c r="G11" s="186"/>
      <c r="H11" s="99"/>
      <c r="I11" s="99"/>
      <c r="J11" s="172"/>
      <c r="K11" s="172"/>
      <c r="L11" s="66"/>
    </row>
    <row r="12" spans="2:12" s="8" customFormat="1" ht="30" customHeight="1">
      <c r="B12" s="173">
        <v>2</v>
      </c>
      <c r="C12" s="174"/>
      <c r="D12" s="177"/>
      <c r="E12" s="171"/>
      <c r="F12" s="99"/>
      <c r="G12" s="99"/>
      <c r="H12" s="99"/>
      <c r="I12" s="99"/>
      <c r="J12" s="171"/>
      <c r="K12" s="171"/>
      <c r="L12" s="65"/>
    </row>
    <row r="13" spans="2:12" s="8" customFormat="1" ht="30" customHeight="1">
      <c r="B13" s="175"/>
      <c r="C13" s="176"/>
      <c r="D13" s="178"/>
      <c r="E13" s="172"/>
      <c r="F13" s="99"/>
      <c r="G13" s="99"/>
      <c r="H13" s="99"/>
      <c r="I13" s="99"/>
      <c r="J13" s="172"/>
      <c r="K13" s="172"/>
      <c r="L13" s="66"/>
    </row>
    <row r="14" spans="2:12" s="8" customFormat="1" ht="30" customHeight="1">
      <c r="B14" s="173">
        <v>3</v>
      </c>
      <c r="C14" s="174"/>
      <c r="D14" s="177"/>
      <c r="E14" s="171"/>
      <c r="F14" s="99"/>
      <c r="G14" s="99"/>
      <c r="H14" s="99"/>
      <c r="I14" s="99"/>
      <c r="J14" s="171"/>
      <c r="K14" s="171"/>
      <c r="L14" s="66"/>
    </row>
    <row r="15" spans="2:12" s="8" customFormat="1" ht="30" customHeight="1">
      <c r="B15" s="175"/>
      <c r="C15" s="176"/>
      <c r="D15" s="178"/>
      <c r="E15" s="172"/>
      <c r="F15" s="99"/>
      <c r="G15" s="99"/>
      <c r="H15" s="99"/>
      <c r="I15" s="99"/>
      <c r="J15" s="172"/>
      <c r="K15" s="172"/>
      <c r="L15" s="65"/>
    </row>
    <row r="16" spans="2:12" s="8" customFormat="1" ht="30" customHeight="1">
      <c r="B16" s="173">
        <v>4</v>
      </c>
      <c r="C16" s="174"/>
      <c r="D16" s="177"/>
      <c r="E16" s="171"/>
      <c r="F16" s="99"/>
      <c r="G16" s="99"/>
      <c r="H16" s="99"/>
      <c r="I16" s="99"/>
      <c r="J16" s="171"/>
      <c r="K16" s="171"/>
      <c r="L16" s="66"/>
    </row>
    <row r="17" spans="2:12" s="8" customFormat="1" ht="30" customHeight="1">
      <c r="B17" s="175"/>
      <c r="C17" s="176"/>
      <c r="D17" s="178"/>
      <c r="E17" s="172"/>
      <c r="F17" s="99"/>
      <c r="G17" s="99"/>
      <c r="H17" s="99"/>
      <c r="I17" s="99"/>
      <c r="J17" s="172"/>
      <c r="K17" s="172"/>
      <c r="L17" s="66"/>
    </row>
    <row r="18" spans="2:12" s="8" customFormat="1" ht="30" customHeight="1">
      <c r="B18" s="173">
        <v>5</v>
      </c>
      <c r="C18" s="174"/>
      <c r="D18" s="177"/>
      <c r="E18" s="171"/>
      <c r="F18" s="99"/>
      <c r="G18" s="99"/>
      <c r="H18" s="99"/>
      <c r="I18" s="99"/>
      <c r="J18" s="171"/>
      <c r="K18" s="171"/>
      <c r="L18" s="66"/>
    </row>
    <row r="19" spans="2:12" s="8" customFormat="1" ht="30" customHeight="1">
      <c r="B19" s="175"/>
      <c r="C19" s="176"/>
      <c r="D19" s="178"/>
      <c r="E19" s="172"/>
      <c r="F19" s="99"/>
      <c r="G19" s="99"/>
      <c r="H19" s="99"/>
      <c r="I19" s="99"/>
      <c r="J19" s="172"/>
      <c r="K19" s="172"/>
      <c r="L19" s="66"/>
    </row>
    <row r="20" spans="2:12" s="8" customFormat="1" ht="30" customHeight="1">
      <c r="B20" s="67" t="s">
        <v>117</v>
      </c>
    </row>
    <row r="21" spans="2:12" s="8" customFormat="1" ht="30" customHeight="1">
      <c r="B21" s="170" t="s">
        <v>118</v>
      </c>
      <c r="C21" s="170"/>
      <c r="D21" s="170"/>
      <c r="E21" s="170"/>
      <c r="F21" s="170"/>
      <c r="G21" s="170"/>
      <c r="L21" s="68"/>
    </row>
    <row r="22" spans="2:12" s="8" customFormat="1" ht="30" customHeight="1"/>
    <row r="23" spans="2:12" s="8" customFormat="1" ht="30" customHeight="1"/>
    <row r="24" spans="2:12" s="8" customFormat="1" ht="30" customHeight="1"/>
    <row r="25" spans="2:12" s="8" customFormat="1" ht="30" customHeight="1"/>
  </sheetData>
  <sheetProtection sheet="1" objects="1" scenarios="1"/>
  <dataConsolidate/>
  <mergeCells count="58">
    <mergeCell ref="H8:I8"/>
    <mergeCell ref="J8:J9"/>
    <mergeCell ref="B5:K5"/>
    <mergeCell ref="B6:C7"/>
    <mergeCell ref="D6:D7"/>
    <mergeCell ref="F6:G7"/>
    <mergeCell ref="H6:I6"/>
    <mergeCell ref="J6:J7"/>
    <mergeCell ref="K6:K7"/>
    <mergeCell ref="H7:I7"/>
    <mergeCell ref="H12:I12"/>
    <mergeCell ref="J12:J13"/>
    <mergeCell ref="K8:K9"/>
    <mergeCell ref="H9:I9"/>
    <mergeCell ref="B10:C11"/>
    <mergeCell ref="D10:D11"/>
    <mergeCell ref="E10:E11"/>
    <mergeCell ref="F10:G11"/>
    <mergeCell ref="H10:I10"/>
    <mergeCell ref="J10:J11"/>
    <mergeCell ref="K10:K11"/>
    <mergeCell ref="H11:I11"/>
    <mergeCell ref="B8:C9"/>
    <mergeCell ref="D8:D9"/>
    <mergeCell ref="E8:E9"/>
    <mergeCell ref="F8:G9"/>
    <mergeCell ref="H16:I16"/>
    <mergeCell ref="J16:J17"/>
    <mergeCell ref="K12:K13"/>
    <mergeCell ref="H13:I13"/>
    <mergeCell ref="B14:C15"/>
    <mergeCell ref="D14:D15"/>
    <mergeCell ref="E14:E15"/>
    <mergeCell ref="F14:G15"/>
    <mergeCell ref="H14:I14"/>
    <mergeCell ref="J14:J15"/>
    <mergeCell ref="K14:K15"/>
    <mergeCell ref="H15:I15"/>
    <mergeCell ref="B12:C13"/>
    <mergeCell ref="D12:D13"/>
    <mergeCell ref="E12:E13"/>
    <mergeCell ref="F12:G13"/>
    <mergeCell ref="B21:G21"/>
    <mergeCell ref="I2:L2"/>
    <mergeCell ref="K16:K17"/>
    <mergeCell ref="H17:I17"/>
    <mergeCell ref="B18:C19"/>
    <mergeCell ref="D18:D19"/>
    <mergeCell ref="E18:E19"/>
    <mergeCell ref="F18:G19"/>
    <mergeCell ref="H18:I18"/>
    <mergeCell ref="J18:J19"/>
    <mergeCell ref="K18:K19"/>
    <mergeCell ref="H19:I19"/>
    <mergeCell ref="B16:C17"/>
    <mergeCell ref="D16:D17"/>
    <mergeCell ref="E16:E17"/>
    <mergeCell ref="F16:G17"/>
  </mergeCells>
  <phoneticPr fontId="1"/>
  <pageMargins left="0.6" right="0.44" top="1.06" bottom="0.39370078740157483" header="0.31496062992125984" footer="0.31496062992125984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BBA32-F5EB-46BC-AAE4-AE9C16BF1CA6}">
  <dimension ref="B4:C28"/>
  <sheetViews>
    <sheetView workbookViewId="0">
      <selection activeCell="B8" sqref="B8"/>
    </sheetView>
  </sheetViews>
  <sheetFormatPr defaultRowHeight="13.5"/>
  <cols>
    <col min="2" max="2" width="27.375" bestFit="1" customWidth="1"/>
    <col min="3" max="3" width="9.125" style="46" customWidth="1"/>
  </cols>
  <sheetData>
    <row r="4" spans="2:3" ht="20.100000000000001" customHeight="1">
      <c r="B4" s="55" t="s">
        <v>75</v>
      </c>
      <c r="C4" s="55">
        <v>9900</v>
      </c>
    </row>
    <row r="5" spans="2:3" ht="20.100000000000001" customHeight="1">
      <c r="B5" s="55" t="s">
        <v>76</v>
      </c>
      <c r="C5" s="55">
        <v>9900</v>
      </c>
    </row>
    <row r="6" spans="2:3" ht="20.100000000000001" customHeight="1">
      <c r="B6" s="55" t="s">
        <v>77</v>
      </c>
      <c r="C6" s="55">
        <v>9900</v>
      </c>
    </row>
    <row r="7" spans="2:3" ht="20.100000000000001" customHeight="1">
      <c r="B7" s="55" t="s">
        <v>124</v>
      </c>
      <c r="C7" s="55">
        <v>13200</v>
      </c>
    </row>
    <row r="8" spans="2:3" ht="20.100000000000001" customHeight="1">
      <c r="B8" s="55" t="s">
        <v>78</v>
      </c>
      <c r="C8" s="55">
        <v>13200</v>
      </c>
    </row>
    <row r="9" spans="2:3" ht="20.100000000000001" customHeight="1">
      <c r="B9" s="55" t="s">
        <v>79</v>
      </c>
      <c r="C9" s="55">
        <v>13200</v>
      </c>
    </row>
    <row r="10" spans="2:3" ht="20.100000000000001" customHeight="1">
      <c r="B10" s="55" t="s">
        <v>80</v>
      </c>
      <c r="C10" s="55">
        <v>16500</v>
      </c>
    </row>
    <row r="11" spans="2:3" ht="20.100000000000001" customHeight="1">
      <c r="B11" s="55" t="s">
        <v>81</v>
      </c>
      <c r="C11" s="55">
        <v>16500</v>
      </c>
    </row>
    <row r="12" spans="2:3" ht="20.100000000000001" customHeight="1">
      <c r="B12" s="55" t="s">
        <v>82</v>
      </c>
      <c r="C12" s="55">
        <v>16500</v>
      </c>
    </row>
    <row r="13" spans="2:3" ht="20.100000000000001" customHeight="1">
      <c r="B13" s="55" t="s">
        <v>83</v>
      </c>
      <c r="C13" s="55">
        <v>16500</v>
      </c>
    </row>
    <row r="14" spans="2:3" ht="20.100000000000001" customHeight="1">
      <c r="B14" s="55" t="s">
        <v>84</v>
      </c>
      <c r="C14" s="55">
        <v>16500</v>
      </c>
    </row>
    <row r="15" spans="2:3" ht="20.100000000000001" customHeight="1">
      <c r="B15" s="55" t="s">
        <v>85</v>
      </c>
      <c r="C15" s="55">
        <v>13200</v>
      </c>
    </row>
    <row r="16" spans="2:3" ht="20.100000000000001" customHeight="1">
      <c r="B16" s="55" t="s">
        <v>86</v>
      </c>
      <c r="C16" s="55">
        <v>13200</v>
      </c>
    </row>
    <row r="17" spans="2:3" ht="20.100000000000001" customHeight="1">
      <c r="B17" s="55" t="s">
        <v>87</v>
      </c>
      <c r="C17" s="55">
        <v>16500</v>
      </c>
    </row>
    <row r="18" spans="2:3" ht="20.100000000000001" customHeight="1">
      <c r="B18" s="55" t="s">
        <v>88</v>
      </c>
      <c r="C18" s="55">
        <v>13200</v>
      </c>
    </row>
    <row r="19" spans="2:3" ht="20.100000000000001" customHeight="1">
      <c r="B19" s="55" t="s">
        <v>89</v>
      </c>
      <c r="C19" s="55">
        <v>16500</v>
      </c>
    </row>
    <row r="20" spans="2:3" ht="20.100000000000001" customHeight="1">
      <c r="B20" s="55" t="s">
        <v>90</v>
      </c>
      <c r="C20" s="55">
        <v>22000</v>
      </c>
    </row>
    <row r="21" spans="2:3" ht="20.100000000000001" customHeight="1">
      <c r="B21" s="55" t="s">
        <v>91</v>
      </c>
      <c r="C21" s="55">
        <v>16500</v>
      </c>
    </row>
    <row r="22" spans="2:3" ht="20.100000000000001" customHeight="1">
      <c r="B22" s="55" t="s">
        <v>92</v>
      </c>
      <c r="C22" s="55">
        <v>13200</v>
      </c>
    </row>
    <row r="23" spans="2:3" ht="20.100000000000001" customHeight="1">
      <c r="B23" s="55" t="s">
        <v>93</v>
      </c>
      <c r="C23" s="55">
        <v>13200</v>
      </c>
    </row>
    <row r="24" spans="2:3" ht="20.100000000000001" customHeight="1">
      <c r="B24" s="55" t="s">
        <v>94</v>
      </c>
      <c r="C24" s="55">
        <v>9900</v>
      </c>
    </row>
    <row r="25" spans="2:3" ht="20.100000000000001" customHeight="1">
      <c r="B25" s="55" t="s">
        <v>95</v>
      </c>
      <c r="C25" s="55">
        <v>16500</v>
      </c>
    </row>
    <row r="26" spans="2:3" ht="20.100000000000001" customHeight="1">
      <c r="B26" s="55" t="s">
        <v>96</v>
      </c>
      <c r="C26" s="55">
        <v>16500</v>
      </c>
    </row>
    <row r="27" spans="2:3">
      <c r="B27" s="55" t="s">
        <v>97</v>
      </c>
      <c r="C27" s="55">
        <v>16500</v>
      </c>
    </row>
    <row r="28" spans="2:3">
      <c r="B28" s="55" t="s">
        <v>98</v>
      </c>
      <c r="C28" s="55">
        <v>22000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ACB4765B59BD947B01C8103822536E3" ma:contentTypeVersion="18" ma:contentTypeDescription="新しいドキュメントを作成します。" ma:contentTypeScope="" ma:versionID="0722c4977baf9cb3af5bb9cb252efbf3">
  <xsd:schema xmlns:xsd="http://www.w3.org/2001/XMLSchema" xmlns:xs="http://www.w3.org/2001/XMLSchema" xmlns:p="http://schemas.microsoft.com/office/2006/metadata/properties" xmlns:ns2="1cca62bd-69b2-4c99-90c8-06de233abce2" xmlns:ns3="d90e3abb-a81c-4dc2-a727-c349a9d44e00" targetNamespace="http://schemas.microsoft.com/office/2006/metadata/properties" ma:root="true" ma:fieldsID="23fa14fcfb6d09737bd811b1a5b7d8e5" ns2:_="" ns3:_="">
    <xsd:import namespace="1cca62bd-69b2-4c99-90c8-06de233abce2"/>
    <xsd:import namespace="d90e3abb-a81c-4dc2-a727-c349a9d44e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a62bd-69b2-4c99-90c8-06de233abc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83e015a-f681-4f91-97fe-d470d09c9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e3abb-a81c-4dc2-a727-c349a9d44e0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2d853ab-d7eb-4d4b-97ff-595ecea2444b}" ma:internalName="TaxCatchAll" ma:showField="CatchAllData" ma:web="d90e3abb-a81c-4dc2-a727-c349a9d44e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ca62bd-69b2-4c99-90c8-06de233abce2">
      <Terms xmlns="http://schemas.microsoft.com/office/infopath/2007/PartnerControls"/>
    </lcf76f155ced4ddcb4097134ff3c332f>
    <TaxCatchAll xmlns="d90e3abb-a81c-4dc2-a727-c349a9d44e00" xsi:nil="true"/>
  </documentManagement>
</p:properties>
</file>

<file path=customXml/itemProps1.xml><?xml version="1.0" encoding="utf-8"?>
<ds:datastoreItem xmlns:ds="http://schemas.openxmlformats.org/officeDocument/2006/customXml" ds:itemID="{65AA24D8-2FDD-4F62-8660-139BADD90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723C7D-0AE5-41B9-AC52-D91794321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ca62bd-69b2-4c99-90c8-06de233abce2"/>
    <ds:schemaRef ds:uri="d90e3abb-a81c-4dc2-a727-c349a9d44e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09F16B-C46C-44D7-B05B-4498216EAE44}">
  <ds:schemaRefs>
    <ds:schemaRef ds:uri="http://schemas.microsoft.com/office/2006/metadata/properties"/>
    <ds:schemaRef ds:uri="http://schemas.microsoft.com/office/infopath/2007/PartnerControls"/>
    <ds:schemaRef ds:uri="1cca62bd-69b2-4c99-90c8-06de233abce2"/>
    <ds:schemaRef ds:uri="d90e3abb-a81c-4dc2-a727-c349a9d44e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料金表</vt:lpstr>
      <vt:lpstr>参加選手登録・CSI人馬登録</vt:lpstr>
      <vt:lpstr>参加馬匹登録</vt:lpstr>
      <vt:lpstr>エントリー申請</vt:lpstr>
      <vt:lpstr>ジューンCUP出場馬匹登録</vt:lpstr>
      <vt:lpstr>種目金額一覧（非表示）</vt:lpstr>
      <vt:lpstr>エントリー申請!Print_Area</vt:lpstr>
      <vt:lpstr>ジューンCUP出場馬匹登録!Print_Area</vt:lpstr>
      <vt:lpstr>参加選手登録・CSI人馬登録!Print_Area</vt:lpstr>
      <vt:lpstr>参加馬匹登録!Print_Area</vt:lpstr>
      <vt:lpstr>料金表!Print_Area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Mikiko Miyawaki</dc:creator>
  <cp:keywords/>
  <dc:description/>
  <cp:lastModifiedBy>林</cp:lastModifiedBy>
  <cp:revision/>
  <dcterms:created xsi:type="dcterms:W3CDTF">1997-01-08T22:48:59Z</dcterms:created>
  <dcterms:modified xsi:type="dcterms:W3CDTF">2026-01-28T07:56:45Z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0x0101008ACB4765B59BD947B01C8103822536E3</vt:lpwstr>
  </property>
  <property fmtid="{D5CDD505-2E9C-101B-9397-08002B2CF9AE}" pid="3" name="AuthorIds_UIVersion_4096">
    <vt:lpwstr>8</vt:lpwstr>
  </property>
  <property fmtid="{D5CDD505-2E9C-101B-9397-08002B2CF9AE}" pid="4" name="MediaServiceImageTags">
    <vt:lpwstr/>
  </property>
</Properties>
</file>