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git\Downloads\"/>
    </mc:Choice>
  </mc:AlternateContent>
  <xr:revisionPtr revIDLastSave="0" documentId="13_ncr:1_{B9F03E9C-0775-47D5-8B01-30D11AF8E7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料金表" sheetId="22" r:id="rId1"/>
    <sheet name="参加選手登録" sheetId="24" r:id="rId2"/>
    <sheet name="参加馬匹登録" sheetId="25" r:id="rId3"/>
    <sheet name="エントリー申請" sheetId="26" r:id="rId4"/>
    <sheet name="ジューンCUP出場馬匹登録" sheetId="27" r:id="rId5"/>
    <sheet name="エントリー料金一覧" sheetId="23" state="hidden" r:id="rId6"/>
  </sheets>
  <definedNames>
    <definedName name="_xlnm.Print_Area" localSheetId="3">エントリー申請!$A$1:$BM$31</definedName>
    <definedName name="_xlnm.Print_Area" localSheetId="4">ジューンCUP出場馬匹登録!$A$1:$K$25</definedName>
    <definedName name="_xlnm.Print_Area" localSheetId="1">参加選手登録!$A$1:$M$21</definedName>
    <definedName name="_xlnm.Print_Area" localSheetId="2">参加馬匹登録!$A$1:$Q$24</definedName>
    <definedName name="_xlnm.Print_Area" localSheetId="0">料金表!$A$1:$BI$19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7" l="1"/>
  <c r="AH6" i="26"/>
  <c r="K2" i="24"/>
  <c r="H3" i="25"/>
  <c r="AP3" i="26"/>
  <c r="BJ31" i="26"/>
  <c r="BE30" i="26"/>
  <c r="AT30" i="26"/>
  <c r="AH30" i="26"/>
  <c r="W30" i="26"/>
  <c r="BE29" i="26"/>
  <c r="AT29" i="26"/>
  <c r="AH29" i="26"/>
  <c r="W29" i="26"/>
  <c r="BE28" i="26"/>
  <c r="AT28" i="26"/>
  <c r="AH28" i="26"/>
  <c r="W28" i="26"/>
  <c r="BE27" i="26"/>
  <c r="AT27" i="26"/>
  <c r="AH27" i="26"/>
  <c r="W27" i="26"/>
  <c r="BE26" i="26"/>
  <c r="AT26" i="26"/>
  <c r="AH26" i="26"/>
  <c r="W26" i="26"/>
  <c r="BE25" i="26"/>
  <c r="AT25" i="26"/>
  <c r="AH25" i="26"/>
  <c r="W25" i="26"/>
  <c r="BE24" i="26"/>
  <c r="AT24" i="26"/>
  <c r="AH24" i="26"/>
  <c r="W24" i="26"/>
  <c r="BE23" i="26"/>
  <c r="AT23" i="26"/>
  <c r="AH23" i="26"/>
  <c r="W23" i="26"/>
  <c r="BE22" i="26"/>
  <c r="AT22" i="26"/>
  <c r="AH22" i="26"/>
  <c r="W22" i="26"/>
  <c r="BE21" i="26"/>
  <c r="AT21" i="26"/>
  <c r="AH21" i="26"/>
  <c r="W21" i="26"/>
  <c r="BE20" i="26"/>
  <c r="AT20" i="26"/>
  <c r="AH20" i="26"/>
  <c r="W20" i="26"/>
  <c r="BE19" i="26"/>
  <c r="AT19" i="26"/>
  <c r="AH19" i="26"/>
  <c r="W19" i="26"/>
  <c r="BE18" i="26"/>
  <c r="AT18" i="26"/>
  <c r="AH18" i="26"/>
  <c r="W18" i="26"/>
  <c r="BE17" i="26"/>
  <c r="AT17" i="26"/>
  <c r="AH17" i="26"/>
  <c r="W17" i="26"/>
  <c r="BE16" i="26"/>
  <c r="AT16" i="26"/>
  <c r="AH16" i="26"/>
  <c r="W16" i="26"/>
  <c r="BE15" i="26"/>
  <c r="AT15" i="26"/>
  <c r="AH15" i="26"/>
  <c r="W15" i="26"/>
  <c r="BE14" i="26"/>
  <c r="AT14" i="26"/>
  <c r="AH14" i="26"/>
  <c r="W14" i="26"/>
  <c r="BE13" i="26"/>
  <c r="AT13" i="26"/>
  <c r="AH13" i="26"/>
  <c r="W13" i="26"/>
  <c r="BE12" i="26"/>
  <c r="AT12" i="26"/>
  <c r="AH12" i="26"/>
  <c r="W12" i="26"/>
  <c r="BE11" i="26"/>
  <c r="AT11" i="26"/>
  <c r="AH11" i="26"/>
  <c r="W11" i="26"/>
  <c r="BE10" i="26"/>
  <c r="AT10" i="26"/>
  <c r="AH10" i="26"/>
  <c r="W10" i="26"/>
  <c r="BE9" i="26"/>
  <c r="AT9" i="26"/>
  <c r="AH9" i="26"/>
  <c r="W9" i="26"/>
  <c r="BE8" i="26"/>
  <c r="AT8" i="26"/>
  <c r="AH8" i="26"/>
  <c r="W8" i="26"/>
  <c r="BE7" i="26"/>
  <c r="AT7" i="26"/>
  <c r="AH7" i="26"/>
  <c r="W7" i="26"/>
  <c r="BE6" i="26"/>
  <c r="AT6" i="26"/>
  <c r="W6" i="26"/>
  <c r="AX6" i="22"/>
  <c r="AX7" i="22"/>
  <c r="AT31" i="26" l="1"/>
  <c r="BE31" i="26"/>
  <c r="W31" i="26"/>
  <c r="AH31" i="26"/>
  <c r="AS5" i="22" l="1"/>
  <c r="AS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S7" authorId="0" shapeId="0" xr:uid="{9DA02A70-7E65-4CEF-BC92-992C9F9CD8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プルダウンで回答
</t>
        </r>
      </text>
    </comment>
    <comment ref="M16" authorId="0" shapeId="0" xr:uid="{1C4CCEDF-E42E-4E96-B72B-C49E0A6932A7}">
      <text>
        <r>
          <rPr>
            <b/>
            <sz val="9"/>
            <color indexed="81"/>
            <rFont val="MS P ゴシック"/>
            <family val="3"/>
            <charset val="128"/>
          </rPr>
          <t>プルダウンで回答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B6" authorId="0" shapeId="0" xr:uid="{729826AB-263D-49AC-8F10-32D33FB848BB}">
      <text>
        <r>
          <rPr>
            <b/>
            <sz val="9"/>
            <color indexed="81"/>
            <rFont val="MS P ゴシック"/>
            <family val="3"/>
            <charset val="128"/>
          </rPr>
          <t>オープン参加（非公認のみ）の場合は、プルダウンより選択ください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<sst xmlns="http://schemas.openxmlformats.org/spreadsheetml/2006/main" count="145" uniqueCount="122">
  <si>
    <t>OSAKA GRAND PRIX第51回ファイナル大会</t>
    <phoneticPr fontId="1"/>
  </si>
  <si>
    <t>団　体　情　報</t>
    <rPh sb="0" eb="1">
      <t>ダン</t>
    </rPh>
    <rPh sb="2" eb="3">
      <t>カラダ</t>
    </rPh>
    <rPh sb="4" eb="5">
      <t>ジョウ</t>
    </rPh>
    <rPh sb="6" eb="7">
      <t>ホウ</t>
    </rPh>
    <phoneticPr fontId="1"/>
  </si>
  <si>
    <t>料　金　表</t>
    <rPh sb="0" eb="1">
      <t>リョウ</t>
    </rPh>
    <rPh sb="2" eb="3">
      <t>キン</t>
    </rPh>
    <rPh sb="4" eb="5">
      <t>ヒョウ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</si>
  <si>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</si>
  <si>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エントリー　合計金額</t>
    <rPh sb="6" eb="8">
      <t>ゴウケイ</t>
    </rPh>
    <rPh sb="8" eb="10">
      <t>キンガク</t>
    </rPh>
    <phoneticPr fontId="1"/>
  </si>
  <si>
    <t>円</t>
    <rPh sb="0" eb="1">
      <t>エン</t>
    </rPh>
    <phoneticPr fontId="1"/>
  </si>
  <si>
    <t>住所</t>
    <rPh sb="0" eb="2">
      <t>ジュウショ</t>
    </rPh>
    <phoneticPr fontId="1"/>
  </si>
  <si>
    <t>参加頭数　＠12,100円</t>
  </si>
  <si>
    <t>頭</t>
    <rPh sb="0" eb="1">
      <t>アタマ</t>
    </rPh>
    <phoneticPr fontId="1"/>
  </si>
  <si>
    <t>TEL</t>
    <phoneticPr fontId="1"/>
  </si>
  <si>
    <t>テーブル席（1テーブル33,000円）</t>
    <rPh sb="4" eb="5">
      <t>セキ</t>
    </rPh>
    <rPh sb="13" eb="18">
      <t>０００エン</t>
    </rPh>
    <phoneticPr fontId="1"/>
  </si>
  <si>
    <t>責任者</t>
    <rPh sb="0" eb="3">
      <t>セキニンシャ</t>
    </rPh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</si>
  <si>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</si>
  <si>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担当者</t>
    <rPh sb="0" eb="3">
      <t>タントウシャ</t>
    </rPh>
    <phoneticPr fontId="1"/>
  </si>
  <si>
    <t>振込名</t>
    <rPh sb="0" eb="2">
      <t>フリコミ</t>
    </rPh>
    <rPh sb="2" eb="3">
      <t>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</si>
  <si>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</si>
  <si>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振込予定日</t>
    <rPh sb="0" eb="2">
      <t>フリコミ</t>
    </rPh>
    <rPh sb="2" eb="4">
      <t>ヨテイ</t>
    </rPh>
    <rPh sb="4" eb="5">
      <t>ビ</t>
    </rPh>
    <phoneticPr fontId="1"/>
  </si>
  <si>
    <t>【テーブル席詳細】</t>
    <rPh sb="5" eb="6">
      <t>セキ</t>
    </rPh>
    <rPh sb="6" eb="8">
      <t>ショウサイ</t>
    </rPh>
    <phoneticPr fontId="1"/>
  </si>
  <si>
    <t>入　退　厩</t>
    <rPh sb="0" eb="1">
      <t>ニュウ</t>
    </rPh>
    <rPh sb="2" eb="3">
      <t>タイ</t>
    </rPh>
    <rPh sb="4" eb="5">
      <t>ウマヤ</t>
    </rPh>
    <phoneticPr fontId="1"/>
  </si>
  <si>
    <t>　　１．ご利用料金　３３，０００円【税込み】（１テーブル５人掛け）</t>
  </si>
  <si>
    <t>入厩日</t>
    <rPh sb="0" eb="2">
      <t>ニュウキュウ</t>
    </rPh>
    <rPh sb="2" eb="3">
      <t>ビ</t>
    </rPh>
    <phoneticPr fontId="1"/>
  </si>
  <si>
    <t>　　＊大会期間中の木曜日～日曜日までご利用頂けます。</t>
    <rPh sb="3" eb="5">
      <t>タイカイ</t>
    </rPh>
    <rPh sb="9" eb="12">
      <t>モクヨウビ</t>
    </rPh>
    <rPh sb="13" eb="16">
      <t>ニチヨウビ</t>
    </rPh>
    <phoneticPr fontId="1"/>
  </si>
  <si>
    <t>入厩時間</t>
    <rPh sb="0" eb="2">
      <t>ニュウキュウ</t>
    </rPh>
    <rPh sb="2" eb="4">
      <t>ジカン</t>
    </rPh>
    <phoneticPr fontId="1"/>
  </si>
  <si>
    <t>退厩日</t>
    <rPh sb="0" eb="2">
      <t>タイキュウ</t>
    </rPh>
    <rPh sb="2" eb="3">
      <t>ビ</t>
    </rPh>
    <phoneticPr fontId="1"/>
  </si>
  <si>
    <t>振　込　先</t>
    <rPh sb="0" eb="1">
      <t>シン</t>
    </rPh>
    <rPh sb="2" eb="3">
      <t>コミ</t>
    </rPh>
    <rPh sb="4" eb="5">
      <t>サキ</t>
    </rPh>
    <phoneticPr fontId="1"/>
  </si>
  <si>
    <t>馬運車駐車の有無</t>
    <rPh sb="0" eb="3">
      <t>バウンシャ</t>
    </rPh>
    <rPh sb="3" eb="5">
      <t>チュウシャ</t>
    </rPh>
    <rPh sb="6" eb="8">
      <t>ウム</t>
    </rPh>
    <phoneticPr fontId="1"/>
  </si>
  <si>
    <t>銀行名</t>
    <rPh sb="0" eb="3">
      <t>ギンコウメイ</t>
    </rPh>
    <phoneticPr fontId="1"/>
  </si>
  <si>
    <t>三井住友銀行</t>
    <rPh sb="0" eb="2">
      <t>ミツイ</t>
    </rPh>
    <rPh sb="2" eb="4">
      <t>スミトモ</t>
    </rPh>
    <rPh sb="4" eb="6">
      <t>ギンコウ</t>
    </rPh>
    <phoneticPr fontId="1"/>
  </si>
  <si>
    <t>支店名</t>
    <rPh sb="0" eb="3">
      <t>シテンメイ</t>
    </rPh>
    <phoneticPr fontId="1"/>
  </si>
  <si>
    <t>和泉支店</t>
    <rPh sb="0" eb="2">
      <t>イズミ</t>
    </rPh>
    <rPh sb="2" eb="4">
      <t>シテン</t>
    </rPh>
    <phoneticPr fontId="1"/>
  </si>
  <si>
    <t>支店コード</t>
    <rPh sb="0" eb="2">
      <t>シテン</t>
    </rPh>
    <phoneticPr fontId="1"/>
  </si>
  <si>
    <t>馬運車（大型）</t>
    <rPh sb="0" eb="3">
      <t>バウンシャ</t>
    </rPh>
    <rPh sb="4" eb="6">
      <t>オオガタ</t>
    </rPh>
    <phoneticPr fontId="1"/>
  </si>
  <si>
    <t>台</t>
    <rPh sb="0" eb="1">
      <t>ダイ</t>
    </rPh>
    <phoneticPr fontId="1"/>
  </si>
  <si>
    <t>種類</t>
    <rPh sb="0" eb="2">
      <t>シュルイ</t>
    </rPh>
    <phoneticPr fontId="1"/>
  </si>
  <si>
    <t>普通預金</t>
    <rPh sb="0" eb="2">
      <t>フツウ</t>
    </rPh>
    <rPh sb="2" eb="4">
      <t>ヨキン</t>
    </rPh>
    <phoneticPr fontId="1"/>
  </si>
  <si>
    <t>口座番号</t>
    <rPh sb="0" eb="2">
      <t>コウザ</t>
    </rPh>
    <rPh sb="2" eb="4">
      <t>バンゴウ</t>
    </rPh>
    <phoneticPr fontId="1"/>
  </si>
  <si>
    <t>馬運車（中型）</t>
    <rPh sb="0" eb="3">
      <t>バウンシャ</t>
    </rPh>
    <rPh sb="4" eb="6">
      <t>チュウガタ</t>
    </rPh>
    <phoneticPr fontId="1"/>
  </si>
  <si>
    <t>口座名</t>
    <rPh sb="0" eb="2">
      <t>コウザ</t>
    </rPh>
    <rPh sb="2" eb="3">
      <t>メイ</t>
    </rPh>
    <phoneticPr fontId="1"/>
  </si>
  <si>
    <t>株式会社シーダーバレー</t>
    <rPh sb="0" eb="4">
      <t>カブシキガイシャ</t>
    </rPh>
    <phoneticPr fontId="1"/>
  </si>
  <si>
    <t>参加選手登録・CSI-W出場人馬登録</t>
    <rPh sb="0" eb="2">
      <t>サンカ</t>
    </rPh>
    <rPh sb="2" eb="4">
      <t>センシュ</t>
    </rPh>
    <rPh sb="4" eb="6">
      <t>トウロク</t>
    </rPh>
    <rPh sb="12" eb="14">
      <t>シュツジョウ</t>
    </rPh>
    <rPh sb="14" eb="16">
      <t>ジンバ</t>
    </rPh>
    <rPh sb="16" eb="18">
      <t>トウロク</t>
    </rPh>
    <phoneticPr fontId="1"/>
  </si>
  <si>
    <t>参加選手登録</t>
    <rPh sb="0" eb="2">
      <t>サンカ</t>
    </rPh>
    <rPh sb="2" eb="4">
      <t>センシュ</t>
    </rPh>
    <rPh sb="4" eb="6">
      <t>トウロク</t>
    </rPh>
    <phoneticPr fontId="1"/>
  </si>
  <si>
    <t>CSI-W 参加人馬登録</t>
    <rPh sb="6" eb="8">
      <t>サンカ</t>
    </rPh>
    <rPh sb="8" eb="10">
      <t>ジンバ</t>
    </rPh>
    <rPh sb="10" eb="12">
      <t>トウロク</t>
    </rPh>
    <phoneticPr fontId="1"/>
  </si>
  <si>
    <t>No.</t>
    <phoneticPr fontId="1"/>
  </si>
  <si>
    <t>選手名</t>
  </si>
  <si>
    <t>フリガナ</t>
  </si>
  <si>
    <t>JEF　     　　　　　　　登録番号</t>
    <phoneticPr fontId="1"/>
  </si>
  <si>
    <t>騎乗者資格</t>
    <phoneticPr fontId="1"/>
  </si>
  <si>
    <t>選手名（英字）</t>
    <rPh sb="4" eb="6">
      <t>エイジ</t>
    </rPh>
    <phoneticPr fontId="1"/>
  </si>
  <si>
    <t>FEI　ID</t>
    <phoneticPr fontId="1"/>
  </si>
  <si>
    <t>馬匹名（英字）</t>
    <rPh sb="0" eb="2">
      <t>バヒツ</t>
    </rPh>
    <rPh sb="2" eb="3">
      <t>メイ</t>
    </rPh>
    <rPh sb="4" eb="6">
      <t>エイジ</t>
    </rPh>
    <phoneticPr fontId="1"/>
  </si>
  <si>
    <t>※第9競技　大障害飛越B　CSI1*-W　OSAKAに出場する人馬は記載のこと。</t>
    <rPh sb="1" eb="2">
      <t>ダイ</t>
    </rPh>
    <rPh sb="3" eb="5">
      <t>キョウギ</t>
    </rPh>
    <rPh sb="6" eb="9">
      <t>ダイショウガイ</t>
    </rPh>
    <rPh sb="9" eb="11">
      <t>ヒエツ</t>
    </rPh>
    <rPh sb="27" eb="29">
      <t>シュツジョウ</t>
    </rPh>
    <rPh sb="31" eb="33">
      <t>ジンバ</t>
    </rPh>
    <rPh sb="34" eb="36">
      <t>キサイ</t>
    </rPh>
    <phoneticPr fontId="1"/>
  </si>
  <si>
    <t>参加馬匹登録</t>
    <rPh sb="0" eb="2">
      <t>サンカ</t>
    </rPh>
    <rPh sb="2" eb="4">
      <t>バヒツ</t>
    </rPh>
    <rPh sb="4" eb="6">
      <t>トウロク</t>
    </rPh>
    <phoneticPr fontId="1"/>
  </si>
  <si>
    <t>馬匹名</t>
    <rPh sb="0" eb="2">
      <t>バヒツ</t>
    </rPh>
    <rPh sb="2" eb="3">
      <t>メイ</t>
    </rPh>
    <phoneticPr fontId="1"/>
  </si>
  <si>
    <t>JEF　     　　　　　　登録番号</t>
    <rPh sb="15" eb="17">
      <t>トウロク</t>
    </rPh>
    <rPh sb="17" eb="19">
      <t>バンゴウ</t>
    </rPh>
    <phoneticPr fontId="1"/>
  </si>
  <si>
    <t>グレード   登録</t>
    <rPh sb="7" eb="9">
      <t>トウロク</t>
    </rPh>
    <phoneticPr fontId="1"/>
  </si>
  <si>
    <t>品種</t>
  </si>
  <si>
    <t>年齢</t>
  </si>
  <si>
    <t>性別</t>
    <rPh sb="0" eb="2">
      <t>セイベツ</t>
    </rPh>
    <phoneticPr fontId="1"/>
  </si>
  <si>
    <t>毛色</t>
  </si>
  <si>
    <t>産地</t>
  </si>
  <si>
    <t>馬インフルエンザワクチン</t>
    <phoneticPr fontId="1"/>
  </si>
  <si>
    <t>（基礎）　　　1回目</t>
    <rPh sb="1" eb="3">
      <t>キソ</t>
    </rPh>
    <phoneticPr fontId="1"/>
  </si>
  <si>
    <t>（基礎）　　　2回目</t>
    <rPh sb="1" eb="3">
      <t>キソ</t>
    </rPh>
    <phoneticPr fontId="1"/>
  </si>
  <si>
    <t>最終接種日</t>
    <rPh sb="0" eb="2">
      <t>サイシュウ</t>
    </rPh>
    <rPh sb="2" eb="4">
      <t>セッシュ</t>
    </rPh>
    <rPh sb="4" eb="5">
      <t>ビ</t>
    </rPh>
    <phoneticPr fontId="1"/>
  </si>
  <si>
    <t>※ジューンCUPへの参加を予定されている馬は、「ジューンCUP出場馬匹登録」シートにもご記入ください。</t>
    <rPh sb="10" eb="12">
      <t>サンカ</t>
    </rPh>
    <rPh sb="13" eb="15">
      <t>ヨテイ</t>
    </rPh>
    <rPh sb="20" eb="21">
      <t>ウマ</t>
    </rPh>
    <rPh sb="31" eb="33">
      <t>シュツジョウ</t>
    </rPh>
    <rPh sb="33" eb="35">
      <t>バヒツ</t>
    </rPh>
    <rPh sb="35" eb="37">
      <t>トウロク</t>
    </rPh>
    <rPh sb="44" eb="46">
      <t>キニュウ</t>
    </rPh>
    <phoneticPr fontId="1"/>
  </si>
  <si>
    <t>エントリー申請</t>
    <rPh sb="5" eb="7">
      <t>シンセイ</t>
    </rPh>
    <phoneticPr fontId="1"/>
  </si>
  <si>
    <t>※第11競技ｸﾞﾗﾝﾌﾟﾘｱﾏｿﾞﾈｽ出場選手は、中障害飛越《Ｂ》・中障害飛越《A》・OSAKA GRAND PRIX・大障害飛越に申し込むことができない。</t>
    <phoneticPr fontId="1"/>
  </si>
  <si>
    <t>選手名</t>
    <rPh sb="0" eb="3">
      <t>センシュメイ</t>
    </rPh>
    <phoneticPr fontId="1"/>
  </si>
  <si>
    <t>馬名</t>
    <rPh sb="0" eb="2">
      <t>バメイ</t>
    </rPh>
    <phoneticPr fontId="1"/>
  </si>
  <si>
    <t>種目　
【木曜日】</t>
    <rPh sb="0" eb="2">
      <t>シュモク</t>
    </rPh>
    <phoneticPr fontId="1"/>
  </si>
  <si>
    <t>料金　　　　　　　　　（自動表示）</t>
    <rPh sb="0" eb="2">
      <t>リョウキン</t>
    </rPh>
    <rPh sb="12" eb="14">
      <t>ジドウ</t>
    </rPh>
    <rPh sb="14" eb="16">
      <t>ヒョウジ</t>
    </rPh>
    <phoneticPr fontId="1"/>
  </si>
  <si>
    <t>オープン参加</t>
    <rPh sb="4" eb="6">
      <t>サンカ</t>
    </rPh>
    <phoneticPr fontId="1"/>
  </si>
  <si>
    <t>種目　　　　　　　　　　　　【金曜日】</t>
    <rPh sb="0" eb="2">
      <t>シュモク</t>
    </rPh>
    <phoneticPr fontId="1"/>
  </si>
  <si>
    <t>料金　　　　　　　　　　（自動表示）</t>
    <rPh sb="0" eb="2">
      <t>リョウキン</t>
    </rPh>
    <rPh sb="13" eb="15">
      <t>ジドウ</t>
    </rPh>
    <rPh sb="15" eb="17">
      <t>ヒョウジ</t>
    </rPh>
    <phoneticPr fontId="1"/>
  </si>
  <si>
    <t>種目　　　　　　　　　　　【土曜日】</t>
    <phoneticPr fontId="1"/>
  </si>
  <si>
    <t>料金　　　　　（自動表示）</t>
    <rPh sb="0" eb="2">
      <t>リョウキン</t>
    </rPh>
    <rPh sb="8" eb="10">
      <t>ジドウ</t>
    </rPh>
    <rPh sb="10" eb="12">
      <t>ヒョウジ</t>
    </rPh>
    <phoneticPr fontId="1"/>
  </si>
  <si>
    <t>種目　　　　　　　　　　　【日曜日】</t>
    <rPh sb="0" eb="2">
      <t>シュモク</t>
    </rPh>
    <phoneticPr fontId="1"/>
  </si>
  <si>
    <t>鞍数</t>
    <rPh sb="0" eb="1">
      <t>クラ</t>
    </rPh>
    <rPh sb="1" eb="2">
      <t>スウ</t>
    </rPh>
    <phoneticPr fontId="1"/>
  </si>
  <si>
    <t>小計</t>
    <rPh sb="0" eb="2">
      <t>ショウケイ</t>
    </rPh>
    <phoneticPr fontId="1"/>
  </si>
  <si>
    <t>Retired racehorse competition （ジューンCUP）出場馬登録</t>
    <rPh sb="39" eb="41">
      <t>シュツジョウ</t>
    </rPh>
    <phoneticPr fontId="1"/>
  </si>
  <si>
    <t xml:space="preserve"> 参加馬登録</t>
    <rPh sb="1" eb="3">
      <t>サンカ</t>
    </rPh>
    <rPh sb="3" eb="4">
      <t>バ</t>
    </rPh>
    <rPh sb="4" eb="6">
      <t>トウロク</t>
    </rPh>
    <phoneticPr fontId="1"/>
  </si>
  <si>
    <t>競走馬時の馬名</t>
    <rPh sb="0" eb="3">
      <t>キョウソウバ</t>
    </rPh>
    <rPh sb="3" eb="4">
      <t>ジ</t>
    </rPh>
    <rPh sb="5" eb="7">
      <t>バメイ</t>
    </rPh>
    <phoneticPr fontId="1"/>
  </si>
  <si>
    <t>最終出走年月日</t>
    <rPh sb="0" eb="2">
      <t>サイシュウ</t>
    </rPh>
    <rPh sb="2" eb="4">
      <t>シュッソウ</t>
    </rPh>
    <rPh sb="4" eb="7">
      <t>ネンガッピ</t>
    </rPh>
    <phoneticPr fontId="1"/>
  </si>
  <si>
    <t>参加馬匹名</t>
    <rPh sb="0" eb="2">
      <t>サンカ</t>
    </rPh>
    <rPh sb="2" eb="4">
      <t>バヒツ</t>
    </rPh>
    <rPh sb="4" eb="5">
      <t>メイ</t>
    </rPh>
    <phoneticPr fontId="1"/>
  </si>
  <si>
    <t>父馬名</t>
    <rPh sb="0" eb="1">
      <t>チチ</t>
    </rPh>
    <rPh sb="1" eb="3">
      <t>バメイ</t>
    </rPh>
    <phoneticPr fontId="1"/>
  </si>
  <si>
    <t>生年月日</t>
    <rPh sb="0" eb="4">
      <t>セイネンガッピ</t>
    </rPh>
    <phoneticPr fontId="1"/>
  </si>
  <si>
    <t>所有者名</t>
    <rPh sb="0" eb="3">
      <t>ショユウシャ</t>
    </rPh>
    <rPh sb="3" eb="4">
      <t>メイ</t>
    </rPh>
    <phoneticPr fontId="1"/>
  </si>
  <si>
    <t>※未出走の場合は「未出走」と記入</t>
    <rPh sb="1" eb="4">
      <t>ミシュッソウ</t>
    </rPh>
    <rPh sb="5" eb="7">
      <t>バアイ</t>
    </rPh>
    <rPh sb="9" eb="10">
      <t>ミ</t>
    </rPh>
    <rPh sb="10" eb="12">
      <t>シュッソウ</t>
    </rPh>
    <rPh sb="14" eb="16">
      <t>キニュウ</t>
    </rPh>
    <phoneticPr fontId="1"/>
  </si>
  <si>
    <t>母馬名</t>
    <rPh sb="0" eb="1">
      <t>ハハ</t>
    </rPh>
    <rPh sb="1" eb="3">
      <t>バメイ</t>
    </rPh>
    <phoneticPr fontId="1"/>
  </si>
  <si>
    <t>例</t>
    <rPh sb="0" eb="1">
      <t>レイ</t>
    </rPh>
    <phoneticPr fontId="1"/>
  </si>
  <si>
    <t>シーダーバレー</t>
    <phoneticPr fontId="1"/>
  </si>
  <si>
    <t>2023/10/15
or
未出走</t>
    <rPh sb="14" eb="17">
      <t>ミシュッソウ</t>
    </rPh>
    <phoneticPr fontId="1"/>
  </si>
  <si>
    <t>シーダー6</t>
    <phoneticPr fontId="1"/>
  </si>
  <si>
    <t>ファーザー6</t>
    <phoneticPr fontId="1"/>
  </si>
  <si>
    <t>杉谷　太郎</t>
    <rPh sb="0" eb="2">
      <t>スギタニ</t>
    </rPh>
    <rPh sb="3" eb="5">
      <t>タロウ</t>
    </rPh>
    <phoneticPr fontId="1"/>
  </si>
  <si>
    <t>マザー6</t>
    <phoneticPr fontId="1"/>
  </si>
  <si>
    <t>※上記以外の馬匹登録情報は「参加馬匹登録」シートにご記入ください。</t>
    <rPh sb="1" eb="5">
      <t>ジョウキイガイ</t>
    </rPh>
    <rPh sb="6" eb="8">
      <t>バヒツ</t>
    </rPh>
    <rPh sb="8" eb="10">
      <t>トウロク</t>
    </rPh>
    <rPh sb="10" eb="12">
      <t>ジョウホウ</t>
    </rPh>
    <rPh sb="14" eb="16">
      <t>サンカ</t>
    </rPh>
    <rPh sb="16" eb="18">
      <t>バヒツ</t>
    </rPh>
    <rPh sb="18" eb="20">
      <t>トウロク</t>
    </rPh>
    <rPh sb="26" eb="28">
      <t>キニュウ</t>
    </rPh>
    <phoneticPr fontId="1"/>
  </si>
  <si>
    <t>※申込内容に不備がある場合は、受付ができません。</t>
    <rPh sb="15" eb="17">
      <t>ウケツケ</t>
    </rPh>
    <phoneticPr fontId="1"/>
  </si>
  <si>
    <t>ﾌﾚﾝﾄﾞｼｯﾌﾟ①</t>
    <phoneticPr fontId="1"/>
  </si>
  <si>
    <t>ﾌﾚﾝﾄﾞｼｯﾌﾟ②</t>
    <phoneticPr fontId="1"/>
  </si>
  <si>
    <t>ﾌﾚﾝﾄﾞｼｯﾌﾟ③</t>
    <phoneticPr fontId="1"/>
  </si>
  <si>
    <t>Retired racehorse competition</t>
    <phoneticPr fontId="1"/>
  </si>
  <si>
    <t>第1競技　小Ｃ</t>
    <rPh sb="5" eb="6">
      <t>ショウ</t>
    </rPh>
    <phoneticPr fontId="1"/>
  </si>
  <si>
    <t>第2競技　小Ｂ</t>
    <rPh sb="5" eb="6">
      <t>ショウ</t>
    </rPh>
    <phoneticPr fontId="1"/>
  </si>
  <si>
    <t>第3競技　中D</t>
    <phoneticPr fontId="1"/>
  </si>
  <si>
    <t>第4競技　中C</t>
    <phoneticPr fontId="1"/>
  </si>
  <si>
    <t>第5競技　中B</t>
    <phoneticPr fontId="1"/>
  </si>
  <si>
    <t>第6競技　大B　S&amp;H</t>
    <phoneticPr fontId="1"/>
  </si>
  <si>
    <t>第7競技　中A</t>
    <phoneticPr fontId="1"/>
  </si>
  <si>
    <t>第8競技　　小Ｃ</t>
    <rPh sb="6" eb="7">
      <t>ショウ</t>
    </rPh>
    <phoneticPr fontId="1"/>
  </si>
  <si>
    <t>第9競技　　小Ｂ</t>
    <rPh sb="6" eb="7">
      <t>ショウ</t>
    </rPh>
    <phoneticPr fontId="1"/>
  </si>
  <si>
    <t>第10競技　中D</t>
    <phoneticPr fontId="1"/>
  </si>
  <si>
    <t>第11競技　婦人</t>
    <phoneticPr fontId="1"/>
  </si>
  <si>
    <t>第12競技　中B</t>
    <phoneticPr fontId="1"/>
  </si>
  <si>
    <t>第13競技　大Ｂ CSI</t>
    <phoneticPr fontId="1"/>
  </si>
  <si>
    <t>第14競技　中C</t>
    <phoneticPr fontId="1"/>
  </si>
  <si>
    <t>第15競技　小Ｃ</t>
    <rPh sb="6" eb="7">
      <t>ショウ</t>
    </rPh>
    <phoneticPr fontId="1"/>
  </si>
  <si>
    <t>第16競技　小Ｂ</t>
    <rPh sb="6" eb="7">
      <t>ショウ</t>
    </rPh>
    <phoneticPr fontId="1"/>
  </si>
  <si>
    <t>第17競技　中D</t>
    <phoneticPr fontId="1"/>
  </si>
  <si>
    <t>第18競技　中C</t>
    <phoneticPr fontId="1"/>
  </si>
  <si>
    <t>第19競技　中B</t>
    <phoneticPr fontId="1"/>
  </si>
  <si>
    <t>第20競技　OSAKA GP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</si>
</sst>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0"/>
    <numFmt numFmtId="177" formatCode="m&quot;月&quot;d&quot;日&quot;;@"/>
  </numFmts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2" fontId="7" fillId="0" borderId="0" xfId="0" applyNumberFormat="1" applyFont="1" applyAlignment="1" applyProtection="1">
      <alignment vertical="center"/>
      <protection locked="0"/>
    </xf>
    <xf numFmtId="6" fontId="0" fillId="0" borderId="0" xfId="3" applyFont="1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14" fontId="0" fillId="0" borderId="12" xfId="0" applyNumberForma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14" fontId="0" fillId="0" borderId="5" xfId="0" applyNumberFormat="1" applyBorder="1" applyAlignment="1" applyProtection="1">
      <alignment horizontal="center" vertical="center" shrinkToFi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76" fontId="17" fillId="0" borderId="12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6" fillId="0" borderId="0" xfId="0" applyFont="1" applyAlignment="1">
      <alignment vertical="center" shrinkToFit="1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38" fontId="6" fillId="4" borderId="16" xfId="2" applyFont="1" applyFill="1" applyBorder="1" applyAlignment="1" applyProtection="1">
      <alignment horizontal="center" vertical="center"/>
    </xf>
    <xf numFmtId="38" fontId="6" fillId="4" borderId="18" xfId="2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38" fontId="6" fillId="4" borderId="12" xfId="2" applyFont="1" applyFill="1" applyBorder="1" applyAlignment="1" applyProtection="1">
      <alignment horizontal="center" vertical="center"/>
    </xf>
    <xf numFmtId="38" fontId="6" fillId="4" borderId="6" xfId="2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77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38" fontId="6" fillId="0" borderId="1" xfId="2" applyFont="1" applyFill="1" applyBorder="1" applyAlignment="1" applyProtection="1">
      <alignment horizontal="center" vertical="center"/>
      <protection locked="0"/>
    </xf>
    <xf numFmtId="38" fontId="6" fillId="0" borderId="5" xfId="2" applyFont="1" applyFill="1" applyBorder="1" applyAlignment="1" applyProtection="1">
      <alignment horizontal="center" vertical="center" shrinkToFit="1"/>
      <protection locked="0"/>
    </xf>
    <xf numFmtId="38" fontId="6" fillId="4" borderId="2" xfId="2" applyFont="1" applyFill="1" applyBorder="1" applyAlignment="1" applyProtection="1">
      <alignment horizontal="center" vertical="center"/>
    </xf>
    <xf numFmtId="38" fontId="6" fillId="4" borderId="10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16" fillId="4" borderId="12" xfId="0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6" fillId="4" borderId="1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38" fontId="2" fillId="4" borderId="12" xfId="2" applyFont="1" applyFill="1" applyBorder="1" applyAlignment="1" applyProtection="1">
      <alignment horizontal="center" vertical="center" wrapText="1"/>
    </xf>
    <xf numFmtId="38" fontId="2" fillId="4" borderId="6" xfId="2" applyFont="1" applyFill="1" applyBorder="1" applyAlignment="1" applyProtection="1">
      <alignment horizontal="center" vertical="center" wrapText="1"/>
    </xf>
    <xf numFmtId="38" fontId="2" fillId="4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38" fontId="2" fillId="4" borderId="5" xfId="2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38" fontId="6" fillId="4" borderId="13" xfId="2" applyFont="1" applyFill="1" applyBorder="1" applyAlignment="1" applyProtection="1">
      <alignment horizontal="center" vertical="center"/>
    </xf>
    <xf numFmtId="38" fontId="6" fillId="4" borderId="12" xfId="2" applyFont="1" applyFill="1" applyBorder="1" applyAlignment="1" applyProtection="1">
      <alignment horizontal="center" vertical="center" wrapText="1"/>
    </xf>
    <xf numFmtId="38" fontId="6" fillId="4" borderId="6" xfId="2" applyFont="1" applyFill="1" applyBorder="1" applyAlignment="1" applyProtection="1">
      <alignment horizontal="center" vertical="center" wrapText="1"/>
    </xf>
    <xf numFmtId="38" fontId="6" fillId="4" borderId="13" xfId="2" applyFont="1" applyFill="1" applyBorder="1" applyAlignment="1" applyProtection="1">
      <alignment horizontal="center" vertical="center" wrapText="1"/>
    </xf>
    <xf numFmtId="38" fontId="6" fillId="4" borderId="5" xfId="2" applyFont="1" applyFill="1" applyBorder="1" applyAlignment="1" applyProtection="1">
      <alignment horizontal="center" vertical="center"/>
    </xf>
    <xf numFmtId="38" fontId="6" fillId="4" borderId="24" xfId="2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5" fillId="0" borderId="26" xfId="0" applyFont="1" applyBorder="1" applyAlignment="1" applyProtection="1">
      <alignment horizontal="center" vertical="center" shrinkToFit="1"/>
      <protection locked="0"/>
    </xf>
    <xf numFmtId="0" fontId="24" fillId="6" borderId="12" xfId="0" applyFont="1" applyFill="1" applyBorder="1" applyAlignment="1" applyProtection="1">
      <alignment horizontal="center" vertical="center" shrinkToFit="1"/>
      <protection locked="0"/>
    </xf>
    <xf numFmtId="0" fontId="24" fillId="6" borderId="1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58" fontId="24" fillId="6" borderId="27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6" borderId="26" xfId="0" applyFont="1" applyFill="1" applyBorder="1" applyAlignment="1" applyProtection="1">
      <alignment horizontal="center" vertical="center" shrinkToFit="1"/>
      <protection locked="0"/>
    </xf>
    <xf numFmtId="0" fontId="24" fillId="6" borderId="3" xfId="0" applyFont="1" applyFill="1" applyBorder="1" applyAlignment="1" applyProtection="1">
      <alignment horizontal="center" vertical="center" shrinkToFit="1"/>
      <protection locked="0"/>
    </xf>
    <xf numFmtId="0" fontId="24" fillId="6" borderId="8" xfId="0" applyFont="1" applyFill="1" applyBorder="1" applyAlignment="1" applyProtection="1">
      <alignment horizontal="center" vertical="center" shrinkToFit="1"/>
      <protection locked="0"/>
    </xf>
    <xf numFmtId="0" fontId="24" fillId="6" borderId="4" xfId="0" applyFont="1" applyFill="1" applyBorder="1" applyAlignment="1" applyProtection="1">
      <alignment horizontal="center" vertical="center" shrinkToFit="1"/>
      <protection locked="0"/>
    </xf>
    <xf numFmtId="0" fontId="24" fillId="6" borderId="9" xfId="0" applyFont="1" applyFill="1" applyBorder="1" applyAlignment="1" applyProtection="1">
      <alignment horizontal="center" vertical="center" shrinkToFit="1"/>
      <protection locked="0"/>
    </xf>
    <xf numFmtId="0" fontId="23" fillId="6" borderId="3" xfId="0" applyFont="1" applyFill="1" applyBorder="1" applyAlignment="1" applyProtection="1">
      <alignment horizontal="center" vertical="center" shrinkToFit="1"/>
      <protection locked="0"/>
    </xf>
    <xf numFmtId="0" fontId="23" fillId="6" borderId="8" xfId="0" applyFont="1" applyFill="1" applyBorder="1" applyAlignment="1" applyProtection="1">
      <alignment horizontal="center" vertical="center" shrinkToFit="1"/>
      <protection locked="0"/>
    </xf>
    <xf numFmtId="0" fontId="23" fillId="6" borderId="4" xfId="0" applyFont="1" applyFill="1" applyBorder="1" applyAlignment="1" applyProtection="1">
      <alignment horizontal="center" vertical="center" shrinkToFit="1"/>
      <protection locked="0"/>
    </xf>
    <xf numFmtId="0" fontId="23" fillId="6" borderId="9" xfId="0" applyFont="1" applyFill="1" applyBorder="1" applyAlignment="1" applyProtection="1">
      <alignment horizontal="center" vertical="center" shrinkToFit="1"/>
      <protection locked="0"/>
    </xf>
    <xf numFmtId="0" fontId="24" fillId="6" borderId="27" xfId="0" applyFont="1" applyFill="1" applyBorder="1" applyAlignment="1" applyProtection="1">
      <alignment horizontal="center" vertical="center" shrinkToFi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14" fontId="24" fillId="6" borderId="27" xfId="0" applyNumberFormat="1" applyFont="1" applyFill="1" applyBorder="1" applyAlignment="1" applyProtection="1">
      <alignment horizontal="center" vertical="center" shrinkToFit="1"/>
      <protection locked="0"/>
    </xf>
    <xf numFmtId="14" fontId="24" fillId="6" borderId="26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桁区切り" xfId="2" builtinId="6"/>
    <cellStyle name="通貨" xfId="3" builtinId="7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40A5D-5EEE-4A9E-888E-7151043048ED}">
  <sheetPr transitionEvaluation="1"/>
  <dimension ref="A1:BS28"/>
  <sheetViews>
    <sheetView showGridLines="0" tabSelected="1" view="pageBreakPreview" topLeftCell="D10" zoomScaleNormal="100" zoomScaleSheetLayoutView="100" workbookViewId="0">
      <selection activeCell="AS7" sqref="AS7:AW7"/>
    </sheetView>
  </sheetViews>
  <sheetFormatPr defaultColWidth="8.88671875" defaultRowHeight="13.2"/>
  <cols>
    <col min="1" max="72" width="2.6640625" style="1" customWidth="1"/>
    <col min="73" max="73" width="23" style="1" customWidth="1"/>
    <col min="74" max="16384" width="8.88671875" style="1"/>
  </cols>
  <sheetData>
    <row r="1" spans="1:71" ht="25.2" customHeight="1">
      <c r="E1" s="2" t="s">
        <v>0</v>
      </c>
      <c r="AP1" s="3"/>
      <c r="AQ1" s="3"/>
      <c r="AR1" s="3"/>
      <c r="AS1" s="3"/>
      <c r="AT1" s="3"/>
      <c r="AU1" s="8"/>
      <c r="AV1" s="3"/>
      <c r="AW1" s="3"/>
      <c r="AX1" s="3"/>
      <c r="AY1" s="3"/>
      <c r="AZ1" s="3"/>
      <c r="BA1" s="3"/>
      <c r="BB1" s="3"/>
      <c r="BC1" s="3"/>
      <c r="BD1" s="3"/>
      <c r="BE1" s="8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ht="24.6" customHeight="1">
      <c r="E2" s="2"/>
    </row>
    <row r="3" spans="1:71" ht="25.2" customHeight="1">
      <c r="E3" s="2"/>
      <c r="AP3" s="23"/>
      <c r="AQ3" s="3"/>
      <c r="AR3" s="3"/>
      <c r="AS3" s="3"/>
      <c r="AT3" s="3"/>
      <c r="AU3" s="8"/>
      <c r="AV3" s="3"/>
      <c r="AW3" s="3"/>
      <c r="AX3" s="3"/>
      <c r="AY3" s="3"/>
      <c r="AZ3" s="3"/>
      <c r="BA3" s="3"/>
      <c r="BB3" s="3"/>
      <c r="BC3" s="3"/>
      <c r="BD3" s="3"/>
      <c r="BE3" s="8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ht="37.950000000000003" customHeight="1">
      <c r="E4" s="2"/>
      <c r="F4" s="76" t="s">
        <v>1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H4" s="76" t="s">
        <v>2</v>
      </c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3"/>
      <c r="BE4" s="8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ht="37.950000000000003" customHeight="1">
      <c r="A5" s="3"/>
      <c r="B5" s="3"/>
      <c r="C5" s="3"/>
      <c r="D5" s="3"/>
      <c r="E5" s="4"/>
      <c r="F5" s="69" t="s">
        <v>3</v>
      </c>
      <c r="G5" s="69"/>
      <c r="H5" s="69"/>
      <c r="I5" s="69"/>
      <c r="J5" s="69"/>
      <c r="K5" s="69"/>
      <c r="L5" s="69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F5" s="18"/>
      <c r="AG5" s="18"/>
      <c r="AH5" s="91" t="s">
        <v>4</v>
      </c>
      <c r="AI5" s="92"/>
      <c r="AJ5" s="92"/>
      <c r="AK5" s="92"/>
      <c r="AL5" s="92"/>
      <c r="AM5" s="92"/>
      <c r="AN5" s="92"/>
      <c r="AO5" s="92"/>
      <c r="AP5" s="92"/>
      <c r="AQ5" s="92"/>
      <c r="AR5" s="93"/>
      <c r="AS5" s="82">
        <f>SUM(エントリー申請!W31,エントリー申請!AH31,エントリー申請!AT31,エントリー申請!BE31)</f>
        <v>0</v>
      </c>
      <c r="AT5" s="83"/>
      <c r="AU5" s="83"/>
      <c r="AV5" s="83"/>
      <c r="AW5" s="83"/>
      <c r="AX5" s="83"/>
      <c r="AY5" s="83"/>
      <c r="AZ5" s="83"/>
      <c r="BA5" s="83"/>
      <c r="BB5" s="83"/>
      <c r="BC5" s="9" t="s">
        <v>5</v>
      </c>
    </row>
    <row r="6" spans="1:71" ht="37.950000000000003" customHeight="1">
      <c r="A6" s="3"/>
      <c r="B6" s="3"/>
      <c r="C6" s="3"/>
      <c r="D6" s="3"/>
      <c r="E6" s="4"/>
      <c r="F6" s="69" t="s">
        <v>6</v>
      </c>
      <c r="G6" s="69"/>
      <c r="H6" s="69"/>
      <c r="I6" s="69"/>
      <c r="J6" s="69"/>
      <c r="K6" s="69"/>
      <c r="L6" s="69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F6" s="18"/>
      <c r="AG6" s="18"/>
      <c r="AH6" s="91" t="s">
        <v>7</v>
      </c>
      <c r="AI6" s="92"/>
      <c r="AJ6" s="92"/>
      <c r="AK6" s="92"/>
      <c r="AL6" s="92"/>
      <c r="AM6" s="92"/>
      <c r="AN6" s="92"/>
      <c r="AO6" s="92"/>
      <c r="AP6" s="92"/>
      <c r="AQ6" s="92"/>
      <c r="AR6" s="93"/>
      <c r="AS6" s="86"/>
      <c r="AT6" s="87"/>
      <c r="AU6" s="87"/>
      <c r="AV6" s="84" t="s">
        <v>8</v>
      </c>
      <c r="AW6" s="85"/>
      <c r="AX6" s="82">
        <f>SUM(AS6*12100)</f>
        <v>0</v>
      </c>
      <c r="AY6" s="83"/>
      <c r="AZ6" s="83"/>
      <c r="BA6" s="83"/>
      <c r="BB6" s="83"/>
      <c r="BC6" s="11" t="s">
        <v>5</v>
      </c>
    </row>
    <row r="7" spans="1:71" ht="37.950000000000003" customHeight="1" thickBot="1">
      <c r="A7" s="3"/>
      <c r="B7" s="3"/>
      <c r="C7" s="3"/>
      <c r="D7" s="3"/>
      <c r="E7" s="4"/>
      <c r="F7" s="69" t="s">
        <v>9</v>
      </c>
      <c r="G7" s="69"/>
      <c r="H7" s="69"/>
      <c r="I7" s="69"/>
      <c r="J7" s="69"/>
      <c r="K7" s="69"/>
      <c r="L7" s="69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F7" s="18"/>
      <c r="AG7" s="18"/>
      <c r="AH7" s="88" t="s">
        <v>10</v>
      </c>
      <c r="AI7" s="89"/>
      <c r="AJ7" s="89"/>
      <c r="AK7" s="89"/>
      <c r="AL7" s="89"/>
      <c r="AM7" s="89"/>
      <c r="AN7" s="89"/>
      <c r="AO7" s="89"/>
      <c r="AP7" s="89"/>
      <c r="AQ7" s="89"/>
      <c r="AR7" s="90"/>
      <c r="AS7" s="79"/>
      <c r="AT7" s="80"/>
      <c r="AU7" s="80"/>
      <c r="AV7" s="80"/>
      <c r="AW7" s="81"/>
      <c r="AX7" s="77">
        <f>IF(AS7="",0,IF(AS7="不要",0,IF(AS7="申し込む",33000)))</f>
        <v>0</v>
      </c>
      <c r="AY7" s="78"/>
      <c r="AZ7" s="78"/>
      <c r="BA7" s="78"/>
      <c r="BB7" s="78"/>
      <c r="BC7" s="12" t="s">
        <v>5</v>
      </c>
    </row>
    <row r="8" spans="1:71" ht="37.950000000000003" customHeight="1" thickTop="1" thickBot="1">
      <c r="A8" s="3"/>
      <c r="B8" s="3"/>
      <c r="C8" s="3"/>
      <c r="D8" s="3"/>
      <c r="E8" s="4"/>
      <c r="F8" s="69" t="s">
        <v>11</v>
      </c>
      <c r="G8" s="69"/>
      <c r="H8" s="69"/>
      <c r="I8" s="69"/>
      <c r="J8" s="69"/>
      <c r="K8" s="69"/>
      <c r="L8" s="69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F8" s="18"/>
      <c r="AG8" s="18"/>
      <c r="AH8" s="101" t="s">
        <v>12</v>
      </c>
      <c r="AI8" s="102"/>
      <c r="AJ8" s="102"/>
      <c r="AK8" s="102"/>
      <c r="AL8" s="102"/>
      <c r="AM8" s="102"/>
      <c r="AN8" s="102"/>
      <c r="AO8" s="102"/>
      <c r="AP8" s="102"/>
      <c r="AQ8" s="102"/>
      <c r="AR8" s="103"/>
      <c r="AS8" s="99">
        <f>SUM(AS5+AX6+AX7)</f>
        <v>0</v>
      </c>
      <c r="AT8" s="100"/>
      <c r="AU8" s="100"/>
      <c r="AV8" s="100"/>
      <c r="AW8" s="100"/>
      <c r="AX8" s="100"/>
      <c r="AY8" s="100"/>
      <c r="AZ8" s="100"/>
      <c r="BA8" s="100"/>
      <c r="BB8" s="100"/>
      <c r="BC8" s="14" t="s">
        <v>5</v>
      </c>
    </row>
    <row r="9" spans="1:71" ht="37.950000000000003" customHeight="1" thickTop="1">
      <c r="A9" s="3"/>
      <c r="B9" s="3"/>
      <c r="C9" s="3"/>
      <c r="D9" s="3"/>
      <c r="E9" s="4"/>
      <c r="F9" s="69" t="s">
        <v>13</v>
      </c>
      <c r="G9" s="69"/>
      <c r="H9" s="69"/>
      <c r="I9" s="69"/>
      <c r="J9" s="69"/>
      <c r="K9" s="69"/>
      <c r="L9" s="69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F9" s="18"/>
      <c r="AG9" s="18"/>
      <c r="AH9" s="69" t="s">
        <v>14</v>
      </c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</row>
    <row r="10" spans="1:71" ht="37.950000000000003" customHeight="1">
      <c r="A10" s="3"/>
      <c r="B10" s="3"/>
      <c r="C10" s="3"/>
      <c r="D10" s="3"/>
      <c r="E10" s="4"/>
      <c r="F10" s="69" t="s">
        <v>15</v>
      </c>
      <c r="G10" s="69"/>
      <c r="H10" s="69"/>
      <c r="I10" s="69"/>
      <c r="J10" s="69"/>
      <c r="K10" s="69"/>
      <c r="L10" s="69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F10" s="18"/>
      <c r="AG10" s="18"/>
      <c r="AH10" s="69" t="s">
        <v>16</v>
      </c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</row>
    <row r="11" spans="1:71" ht="37.950000000000003" customHeight="1">
      <c r="A11" s="3"/>
      <c r="B11" s="3"/>
      <c r="C11" s="3"/>
      <c r="D11" s="3"/>
      <c r="E11" s="4"/>
      <c r="F11" s="21"/>
      <c r="G11" s="21"/>
      <c r="H11" s="21"/>
      <c r="I11" s="21"/>
      <c r="J11" s="21"/>
      <c r="K11" s="21"/>
      <c r="L11" s="21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F11" s="18"/>
      <c r="AG11" s="18"/>
      <c r="AH11" s="26" t="s">
        <v>17</v>
      </c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</row>
    <row r="12" spans="1:71" ht="37.950000000000003" customHeight="1">
      <c r="A12" s="3"/>
      <c r="B12" s="3"/>
      <c r="C12" s="3"/>
      <c r="D12" s="3"/>
      <c r="E12" s="4"/>
      <c r="F12" s="76" t="s">
        <v>18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F12" s="18"/>
      <c r="AG12" s="18"/>
      <c r="AH12" s="27" t="s">
        <v>19</v>
      </c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</row>
    <row r="13" spans="1:71" ht="37.950000000000003" customHeight="1">
      <c r="A13" s="3"/>
      <c r="B13" s="3"/>
      <c r="C13" s="3"/>
      <c r="D13" s="3"/>
      <c r="E13" s="4"/>
      <c r="F13" s="69" t="s">
        <v>20</v>
      </c>
      <c r="G13" s="69"/>
      <c r="H13" s="69"/>
      <c r="I13" s="69"/>
      <c r="J13" s="69"/>
      <c r="K13" s="69"/>
      <c r="L13" s="69"/>
      <c r="M13" s="74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3"/>
      <c r="AD13" s="3"/>
      <c r="AE13" s="3"/>
      <c r="AF13" s="3"/>
      <c r="AG13" s="3"/>
      <c r="AH13" s="27"/>
      <c r="AI13" s="28" t="s">
        <v>21</v>
      </c>
      <c r="AJ13" s="28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C13" s="3"/>
      <c r="BD13" s="3"/>
      <c r="BE13" s="18"/>
      <c r="BF13" s="18"/>
      <c r="BG13" s="18"/>
      <c r="BH13" s="18"/>
      <c r="BI13" s="18"/>
      <c r="BJ13" s="5"/>
      <c r="BK13" s="5"/>
      <c r="BL13" s="5"/>
      <c r="BM13" s="5"/>
      <c r="BN13" s="5"/>
      <c r="BO13" s="5"/>
      <c r="BP13" s="5"/>
      <c r="BQ13" s="5"/>
    </row>
    <row r="14" spans="1:71" ht="37.950000000000003" customHeight="1">
      <c r="F14" s="69" t="s">
        <v>22</v>
      </c>
      <c r="G14" s="69"/>
      <c r="H14" s="69"/>
      <c r="I14" s="69"/>
      <c r="J14" s="69"/>
      <c r="K14" s="69"/>
      <c r="L14" s="69"/>
      <c r="M14" s="74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E14" s="3"/>
      <c r="BF14" s="3"/>
      <c r="BG14" s="3"/>
    </row>
    <row r="15" spans="1:71" ht="37.950000000000003" customHeight="1">
      <c r="F15" s="69" t="s">
        <v>23</v>
      </c>
      <c r="G15" s="69"/>
      <c r="H15" s="69"/>
      <c r="I15" s="69"/>
      <c r="J15" s="69"/>
      <c r="K15" s="69"/>
      <c r="L15" s="69"/>
      <c r="M15" s="74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H15" s="64" t="s">
        <v>24</v>
      </c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E15" s="3"/>
      <c r="BF15" s="3"/>
      <c r="BG15" s="3"/>
    </row>
    <row r="16" spans="1:71" ht="37.950000000000003" customHeight="1">
      <c r="F16" s="69" t="s">
        <v>25</v>
      </c>
      <c r="G16" s="69"/>
      <c r="H16" s="69"/>
      <c r="I16" s="69"/>
      <c r="J16" s="69"/>
      <c r="K16" s="69"/>
      <c r="L16" s="69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H16" s="61" t="s">
        <v>26</v>
      </c>
      <c r="AI16" s="62"/>
      <c r="AJ16" s="63"/>
      <c r="AK16" s="65" t="s">
        <v>27</v>
      </c>
      <c r="AL16" s="66"/>
      <c r="AM16" s="66"/>
      <c r="AN16" s="66"/>
      <c r="AO16" s="67"/>
      <c r="AP16" s="68" t="s">
        <v>28</v>
      </c>
      <c r="AQ16" s="68"/>
      <c r="AR16" s="68"/>
      <c r="AS16" s="66" t="s">
        <v>29</v>
      </c>
      <c r="AT16" s="66"/>
      <c r="AU16" s="66"/>
      <c r="AV16" s="67"/>
      <c r="AW16" s="61" t="s">
        <v>30</v>
      </c>
      <c r="AX16" s="62"/>
      <c r="AY16" s="62"/>
      <c r="AZ16" s="63"/>
      <c r="BA16" s="65">
        <v>177</v>
      </c>
      <c r="BB16" s="66"/>
      <c r="BC16" s="67"/>
      <c r="BD16" s="18"/>
      <c r="BE16" s="3"/>
      <c r="BF16" s="3"/>
      <c r="BG16" s="3"/>
    </row>
    <row r="17" spans="6:71" ht="37.950000000000003" customHeight="1">
      <c r="F17" s="69" t="s">
        <v>31</v>
      </c>
      <c r="G17" s="69"/>
      <c r="H17" s="69"/>
      <c r="I17" s="69"/>
      <c r="J17" s="69"/>
      <c r="K17" s="69"/>
      <c r="L17" s="69"/>
      <c r="M17" s="70"/>
      <c r="N17" s="70"/>
      <c r="O17" s="70"/>
      <c r="P17" s="70"/>
      <c r="Q17" s="70"/>
      <c r="R17" s="70"/>
      <c r="S17" s="70"/>
      <c r="T17" s="25" t="s">
        <v>32</v>
      </c>
      <c r="U17" s="13"/>
      <c r="AH17" s="61" t="s">
        <v>33</v>
      </c>
      <c r="AI17" s="62"/>
      <c r="AJ17" s="63"/>
      <c r="AK17" s="65" t="s">
        <v>34</v>
      </c>
      <c r="AL17" s="66"/>
      <c r="AM17" s="66"/>
      <c r="AN17" s="66"/>
      <c r="AO17" s="67"/>
      <c r="AP17" s="61" t="s">
        <v>35</v>
      </c>
      <c r="AQ17" s="62"/>
      <c r="AR17" s="62"/>
      <c r="AS17" s="62"/>
      <c r="AT17" s="63"/>
      <c r="AU17" s="71">
        <v>1524182</v>
      </c>
      <c r="AV17" s="72"/>
      <c r="AW17" s="72"/>
      <c r="AX17" s="72"/>
      <c r="AY17" s="72"/>
      <c r="AZ17" s="72"/>
      <c r="BA17" s="72"/>
      <c r="BB17" s="72"/>
      <c r="BC17" s="73"/>
      <c r="BD17" s="3"/>
      <c r="BE17" s="3"/>
      <c r="BF17" s="3"/>
      <c r="BG17" s="3"/>
    </row>
    <row r="18" spans="6:71" ht="37.950000000000003" customHeight="1">
      <c r="F18" s="69" t="s">
        <v>36</v>
      </c>
      <c r="G18" s="69"/>
      <c r="H18" s="69"/>
      <c r="I18" s="69"/>
      <c r="J18" s="69"/>
      <c r="K18" s="69"/>
      <c r="L18" s="69"/>
      <c r="M18" s="70"/>
      <c r="N18" s="70"/>
      <c r="O18" s="70"/>
      <c r="P18" s="70"/>
      <c r="Q18" s="70"/>
      <c r="R18" s="70"/>
      <c r="S18" s="70"/>
      <c r="T18" s="25" t="s">
        <v>32</v>
      </c>
      <c r="U18" s="13"/>
      <c r="AH18" s="61" t="s">
        <v>37</v>
      </c>
      <c r="AI18" s="62"/>
      <c r="AJ18" s="63"/>
      <c r="AK18" s="65" t="s">
        <v>38</v>
      </c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7"/>
      <c r="BE18" s="3"/>
      <c r="BF18" s="3"/>
      <c r="BG18" s="3"/>
    </row>
    <row r="19" spans="6:71" ht="25.2" customHeight="1">
      <c r="AV19" s="3"/>
      <c r="AW19" s="3"/>
      <c r="AX19" s="3"/>
      <c r="AY19" s="3"/>
      <c r="AZ19" s="3"/>
      <c r="BA19" s="3"/>
      <c r="BB19" s="3"/>
      <c r="BC19" s="3"/>
      <c r="BD19" s="3"/>
      <c r="BE19" s="8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6:71" ht="25.2" customHeight="1"/>
    <row r="21" spans="6:71" ht="25.2" customHeight="1"/>
    <row r="22" spans="6:71" ht="25.2" customHeight="1"/>
    <row r="23" spans="6:71" ht="25.2" customHeight="1"/>
    <row r="24" spans="6:71" ht="25.2" customHeight="1"/>
    <row r="25" spans="6:71" ht="25.2" customHeight="1"/>
    <row r="26" spans="6:71" ht="25.2" customHeight="1"/>
    <row r="27" spans="6:71" ht="25.2" customHeight="1"/>
    <row r="28" spans="6:71" ht="25.2" customHeight="1"/>
  </sheetData>
  <sheetProtection sheet="1" objects="1" scenarios="1"/>
  <dataConsolidate/>
  <mergeCells count="57">
    <mergeCell ref="M7:AB7"/>
    <mergeCell ref="F10:L10"/>
    <mergeCell ref="M10:AB10"/>
    <mergeCell ref="AH9:AR9"/>
    <mergeCell ref="AS9:BC9"/>
    <mergeCell ref="AS8:BB8"/>
    <mergeCell ref="AH8:AR8"/>
    <mergeCell ref="AH10:AR10"/>
    <mergeCell ref="F8:L8"/>
    <mergeCell ref="M8:AB8"/>
    <mergeCell ref="AH14:AR14"/>
    <mergeCell ref="AS10:BC10"/>
    <mergeCell ref="AS14:BC14"/>
    <mergeCell ref="F9:L9"/>
    <mergeCell ref="F12:AB12"/>
    <mergeCell ref="F14:L14"/>
    <mergeCell ref="F13:L13"/>
    <mergeCell ref="M9:AB9"/>
    <mergeCell ref="M13:AB13"/>
    <mergeCell ref="M14:AB14"/>
    <mergeCell ref="AH4:BC4"/>
    <mergeCell ref="F4:AB4"/>
    <mergeCell ref="AX7:BB7"/>
    <mergeCell ref="AS7:AW7"/>
    <mergeCell ref="AS5:BB5"/>
    <mergeCell ref="AV6:AW6"/>
    <mergeCell ref="AS6:AU6"/>
    <mergeCell ref="AX6:BB6"/>
    <mergeCell ref="AH7:AR7"/>
    <mergeCell ref="AH6:AR6"/>
    <mergeCell ref="AH5:AR5"/>
    <mergeCell ref="F5:L5"/>
    <mergeCell ref="F6:L6"/>
    <mergeCell ref="F7:L7"/>
    <mergeCell ref="M5:AB5"/>
    <mergeCell ref="M6:AB6"/>
    <mergeCell ref="F15:L15"/>
    <mergeCell ref="F16:L16"/>
    <mergeCell ref="M15:AB15"/>
    <mergeCell ref="M16:AB16"/>
    <mergeCell ref="F17:L17"/>
    <mergeCell ref="F18:L18"/>
    <mergeCell ref="M17:S17"/>
    <mergeCell ref="M18:S18"/>
    <mergeCell ref="AP17:AT17"/>
    <mergeCell ref="AK18:BC18"/>
    <mergeCell ref="AU17:BC17"/>
    <mergeCell ref="AH17:AJ17"/>
    <mergeCell ref="AK17:AO17"/>
    <mergeCell ref="AW16:AZ16"/>
    <mergeCell ref="AH18:AJ18"/>
    <mergeCell ref="AH15:BC15"/>
    <mergeCell ref="AH16:AJ16"/>
    <mergeCell ref="BA16:BC16"/>
    <mergeCell ref="AP16:AR16"/>
    <mergeCell ref="AS16:AV16"/>
    <mergeCell ref="AK16:AO16"/>
  </mergeCells>
  <phoneticPr fontId="1"/>
  <dataValidations count="3">
    <dataValidation type="list" allowBlank="1" showInputMessage="1" showErrorMessage="1" sqref="AS7:AW7" xr:uid="{4E172188-EDE0-40CA-B85D-3A67B080DC33}">
      <formula1>"申し込む,不要"</formula1>
    </dataValidation>
    <dataValidation type="list" allowBlank="1" showInputMessage="1" showErrorMessage="1" sqref="M16" xr:uid="{B49B6CEF-34D6-4AA0-8948-072E7E1F0C93}">
      <formula1>"あり,なし"</formula1>
    </dataValidation>
    <dataValidation type="list" allowBlank="1" showInputMessage="1" showErrorMessage="1" sqref="AD13:AE13" xr:uid="{3B0F8BC9-C1F0-4E7B-8253-00468011D5F2}">
      <formula1>"A級,B級"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F739A-9E8E-41AE-8500-E0F57C93E3FD}">
  <sheetPr transitionEvaluation="1"/>
  <dimension ref="A1:M21"/>
  <sheetViews>
    <sheetView showGridLines="0" view="pageBreakPreview" topLeftCell="C1" zoomScale="80" zoomScaleNormal="100" zoomScaleSheetLayoutView="80" workbookViewId="0">
      <selection activeCell="K2" sqref="K2:M2"/>
    </sheetView>
  </sheetViews>
  <sheetFormatPr defaultColWidth="8.88671875" defaultRowHeight="13.2"/>
  <cols>
    <col min="1" max="2" width="2.6640625" style="1" customWidth="1"/>
    <col min="3" max="3" width="19.44140625" style="1" customWidth="1"/>
    <col min="4" max="4" width="21.88671875" style="1" customWidth="1"/>
    <col min="5" max="5" width="13.88671875" style="1" customWidth="1"/>
    <col min="6" max="6" width="13.6640625" style="1" customWidth="1"/>
    <col min="7" max="7" width="17.109375" style="1" customWidth="1"/>
    <col min="8" max="9" width="2.6640625" style="1" customWidth="1"/>
    <col min="10" max="10" width="24.6640625" style="1" customWidth="1"/>
    <col min="11" max="11" width="16.44140625" style="1" customWidth="1"/>
    <col min="12" max="12" width="30.33203125" style="1" customWidth="1"/>
    <col min="13" max="13" width="16.6640625" style="1" customWidth="1"/>
    <col min="14" max="23" width="2.6640625" style="1" customWidth="1"/>
    <col min="24" max="24" width="23" style="1" customWidth="1"/>
    <col min="25" max="16384" width="8.88671875" style="1"/>
  </cols>
  <sheetData>
    <row r="1" spans="1:13" ht="24.6" customHeight="1">
      <c r="C1" s="2" t="s">
        <v>0</v>
      </c>
    </row>
    <row r="2" spans="1:13" ht="24.6" customHeight="1">
      <c r="C2" s="2" t="s">
        <v>39</v>
      </c>
      <c r="J2" s="36" t="s">
        <v>3</v>
      </c>
      <c r="K2" s="108" t="str">
        <f>IF(料金表!M5="","",料金表!M5)</f>
        <v/>
      </c>
      <c r="L2" s="108"/>
      <c r="M2" s="108"/>
    </row>
    <row r="3" spans="1:13" ht="25.2" customHeight="1">
      <c r="C3" s="2"/>
      <c r="K3" s="53"/>
      <c r="L3" s="53"/>
      <c r="M3" s="53"/>
    </row>
    <row r="4" spans="1:13" ht="25.2" customHeight="1">
      <c r="K4" s="52"/>
      <c r="L4" s="52"/>
      <c r="M4" s="52"/>
    </row>
    <row r="5" spans="1:13" ht="25.2" customHeight="1">
      <c r="A5" s="104" t="s">
        <v>40</v>
      </c>
      <c r="B5" s="104"/>
      <c r="C5" s="104"/>
      <c r="D5" s="104"/>
      <c r="E5" s="104"/>
      <c r="F5" s="104"/>
      <c r="H5" s="105" t="s">
        <v>41</v>
      </c>
      <c r="I5" s="106"/>
      <c r="J5" s="106"/>
      <c r="K5" s="106"/>
      <c r="L5" s="106"/>
      <c r="M5" s="107"/>
    </row>
    <row r="6" spans="1:13" ht="32.700000000000003" customHeight="1">
      <c r="A6" s="69" t="s">
        <v>42</v>
      </c>
      <c r="B6" s="69"/>
      <c r="C6" s="33" t="s">
        <v>43</v>
      </c>
      <c r="D6" s="33" t="s">
        <v>44</v>
      </c>
      <c r="E6" s="34" t="s">
        <v>45</v>
      </c>
      <c r="F6" s="42" t="s">
        <v>46</v>
      </c>
      <c r="H6" s="69" t="s">
        <v>42</v>
      </c>
      <c r="I6" s="69"/>
      <c r="J6" s="33" t="s">
        <v>47</v>
      </c>
      <c r="K6" s="43" t="s">
        <v>48</v>
      </c>
      <c r="L6" s="43" t="s">
        <v>49</v>
      </c>
      <c r="M6" s="50" t="s">
        <v>48</v>
      </c>
    </row>
    <row r="7" spans="1:13" s="10" customFormat="1" ht="30" customHeight="1">
      <c r="A7" s="109">
        <v>1</v>
      </c>
      <c r="B7" s="109"/>
      <c r="C7" s="31"/>
      <c r="D7" s="31"/>
      <c r="E7" s="31"/>
      <c r="F7" s="32"/>
      <c r="H7" s="109">
        <v>1</v>
      </c>
      <c r="I7" s="109"/>
      <c r="J7" s="31"/>
      <c r="K7" s="30"/>
      <c r="L7" s="30"/>
      <c r="M7" s="39"/>
    </row>
    <row r="8" spans="1:13" s="10" customFormat="1" ht="30" customHeight="1">
      <c r="A8" s="109">
        <v>2</v>
      </c>
      <c r="B8" s="109"/>
      <c r="C8" s="31"/>
      <c r="D8" s="31"/>
      <c r="E8" s="31"/>
      <c r="F8" s="32"/>
      <c r="H8" s="109">
        <v>2</v>
      </c>
      <c r="I8" s="109"/>
      <c r="J8" s="31"/>
      <c r="K8" s="37"/>
      <c r="L8" s="37"/>
      <c r="M8" s="51"/>
    </row>
    <row r="9" spans="1:13" s="10" customFormat="1" ht="30" customHeight="1">
      <c r="A9" s="109">
        <v>3</v>
      </c>
      <c r="B9" s="109"/>
      <c r="C9" s="31"/>
      <c r="D9" s="31"/>
      <c r="E9" s="31"/>
      <c r="F9" s="32"/>
      <c r="H9" s="109">
        <v>3</v>
      </c>
      <c r="I9" s="109"/>
      <c r="J9" s="31"/>
      <c r="K9" s="37"/>
      <c r="L9" s="37"/>
      <c r="M9" s="51"/>
    </row>
    <row r="10" spans="1:13" s="10" customFormat="1" ht="30" customHeight="1">
      <c r="A10" s="109">
        <v>4</v>
      </c>
      <c r="B10" s="109"/>
      <c r="C10" s="31"/>
      <c r="D10" s="31"/>
      <c r="E10" s="31"/>
      <c r="F10" s="32"/>
      <c r="H10" s="109">
        <v>4</v>
      </c>
      <c r="I10" s="109"/>
      <c r="J10" s="31"/>
      <c r="K10" s="37"/>
      <c r="L10" s="37"/>
      <c r="M10" s="51"/>
    </row>
    <row r="11" spans="1:13" s="10" customFormat="1" ht="30" customHeight="1">
      <c r="A11" s="109">
        <v>5</v>
      </c>
      <c r="B11" s="109"/>
      <c r="C11" s="31"/>
      <c r="D11" s="31"/>
      <c r="E11" s="31"/>
      <c r="F11" s="32"/>
      <c r="H11" s="109">
        <v>5</v>
      </c>
      <c r="I11" s="109"/>
      <c r="J11" s="31"/>
      <c r="K11" s="37"/>
      <c r="L11" s="37"/>
      <c r="M11" s="51"/>
    </row>
    <row r="12" spans="1:13" s="10" customFormat="1" ht="30" customHeight="1">
      <c r="A12" s="109">
        <v>6</v>
      </c>
      <c r="B12" s="109"/>
      <c r="C12" s="31"/>
      <c r="D12" s="31"/>
      <c r="E12" s="31"/>
      <c r="F12" s="32"/>
      <c r="H12" s="110" t="s">
        <v>50</v>
      </c>
      <c r="I12" s="110"/>
      <c r="J12" s="110"/>
      <c r="K12" s="110"/>
      <c r="L12" s="110"/>
      <c r="M12" s="110"/>
    </row>
    <row r="13" spans="1:13" s="10" customFormat="1" ht="30" customHeight="1">
      <c r="A13" s="109">
        <v>7</v>
      </c>
      <c r="B13" s="109"/>
      <c r="C13" s="31"/>
      <c r="D13" s="31"/>
      <c r="E13" s="31"/>
      <c r="F13" s="32"/>
    </row>
    <row r="14" spans="1:13" s="10" customFormat="1" ht="30" customHeight="1">
      <c r="A14" s="109">
        <v>8</v>
      </c>
      <c r="B14" s="109"/>
      <c r="C14" s="31"/>
      <c r="D14" s="31"/>
      <c r="E14" s="31"/>
      <c r="F14" s="32"/>
    </row>
    <row r="15" spans="1:13" s="10" customFormat="1" ht="30" customHeight="1">
      <c r="A15" s="109">
        <v>9</v>
      </c>
      <c r="B15" s="109"/>
      <c r="C15" s="31"/>
      <c r="D15" s="31"/>
      <c r="E15" s="31"/>
      <c r="F15" s="32"/>
    </row>
    <row r="16" spans="1:13" s="10" customFormat="1" ht="30" customHeight="1">
      <c r="A16" s="109">
        <v>10</v>
      </c>
      <c r="B16" s="109"/>
      <c r="C16" s="31"/>
      <c r="D16" s="31"/>
      <c r="E16" s="31"/>
      <c r="F16" s="32"/>
    </row>
    <row r="17" spans="1:6" s="10" customFormat="1" ht="30" customHeight="1">
      <c r="A17" s="109">
        <v>11</v>
      </c>
      <c r="B17" s="109"/>
      <c r="C17" s="31"/>
      <c r="D17" s="31"/>
      <c r="E17" s="31"/>
      <c r="F17" s="32"/>
    </row>
    <row r="18" spans="1:6" s="10" customFormat="1" ht="30" customHeight="1">
      <c r="A18" s="109">
        <v>12</v>
      </c>
      <c r="B18" s="109"/>
      <c r="C18" s="31"/>
      <c r="D18" s="31"/>
      <c r="E18" s="31"/>
      <c r="F18" s="32"/>
    </row>
    <row r="19" spans="1:6" s="10" customFormat="1" ht="30" customHeight="1">
      <c r="A19" s="109">
        <v>13</v>
      </c>
      <c r="B19" s="109"/>
      <c r="C19" s="31"/>
      <c r="D19" s="31"/>
      <c r="E19" s="31"/>
      <c r="F19" s="32"/>
    </row>
    <row r="20" spans="1:6" s="10" customFormat="1" ht="30" customHeight="1">
      <c r="A20" s="109">
        <v>14</v>
      </c>
      <c r="B20" s="109"/>
      <c r="C20" s="31"/>
      <c r="D20" s="31"/>
      <c r="E20" s="31"/>
      <c r="F20" s="32"/>
    </row>
    <row r="21" spans="1:6" s="10" customFormat="1" ht="30" customHeight="1">
      <c r="A21" s="109">
        <v>15</v>
      </c>
      <c r="B21" s="109"/>
      <c r="C21" s="31"/>
      <c r="D21" s="31"/>
      <c r="E21" s="31"/>
      <c r="F21" s="32"/>
    </row>
  </sheetData>
  <sheetProtection sheet="1" objects="1" scenarios="1"/>
  <dataConsolidate/>
  <mergeCells count="26">
    <mergeCell ref="A21:B21"/>
    <mergeCell ref="A19:B19"/>
    <mergeCell ref="A20:B20"/>
    <mergeCell ref="A17:B17"/>
    <mergeCell ref="A18:B18"/>
    <mergeCell ref="A15:B15"/>
    <mergeCell ref="A16:B16"/>
    <mergeCell ref="A13:B13"/>
    <mergeCell ref="A14:B14"/>
    <mergeCell ref="A12:B12"/>
    <mergeCell ref="H12:M12"/>
    <mergeCell ref="A11:B11"/>
    <mergeCell ref="H11:I11"/>
    <mergeCell ref="A10:B10"/>
    <mergeCell ref="H10:I10"/>
    <mergeCell ref="A9:B9"/>
    <mergeCell ref="H9:I9"/>
    <mergeCell ref="A8:B8"/>
    <mergeCell ref="H8:I8"/>
    <mergeCell ref="A7:B7"/>
    <mergeCell ref="H7:I7"/>
    <mergeCell ref="A5:F5"/>
    <mergeCell ref="H5:M5"/>
    <mergeCell ref="A6:B6"/>
    <mergeCell ref="H6:I6"/>
    <mergeCell ref="K2:M2"/>
  </mergeCells>
  <phoneticPr fontId="1"/>
  <dataValidations count="1">
    <dataValidation type="list" allowBlank="1" showInputMessage="1" showErrorMessage="1" sqref="F7:F21" xr:uid="{EC9AC074-5AFC-4336-A460-1A14530CC232}">
      <formula1>"A級,B級"</formula1>
    </dataValidation>
  </dataValidations>
  <pageMargins left="0.6" right="0.44" top="1.06" bottom="0.39370078740157483" header="0.31496062992125984" footer="0.31496062992125984"/>
  <pageSetup paperSize="9" scale="7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B6D2-36AC-4172-945D-29B1352236B1}">
  <sheetPr transitionEvaluation="1"/>
  <dimension ref="A1:R33"/>
  <sheetViews>
    <sheetView showGridLines="0" view="pageBreakPreview" zoomScaleNormal="100" zoomScaleSheetLayoutView="100" workbookViewId="0">
      <selection activeCell="C3" sqref="C3"/>
    </sheetView>
  </sheetViews>
  <sheetFormatPr defaultColWidth="8.88671875" defaultRowHeight="13.2"/>
  <cols>
    <col min="1" max="2" width="2.6640625" style="1" customWidth="1"/>
    <col min="3" max="3" width="24.6640625" style="1" customWidth="1"/>
    <col min="4" max="4" width="21.88671875" style="1" customWidth="1"/>
    <col min="5" max="5" width="10.88671875" style="1" customWidth="1"/>
    <col min="6" max="6" width="8.33203125" style="1" customWidth="1"/>
    <col min="7" max="7" width="24.5546875" style="1" customWidth="1"/>
    <col min="8" max="8" width="5.5546875" style="1" customWidth="1"/>
    <col min="9" max="9" width="5.44140625" style="1" customWidth="1"/>
    <col min="10" max="10" width="8.109375" style="1" customWidth="1"/>
    <col min="11" max="11" width="13.5546875" style="1" customWidth="1"/>
    <col min="12" max="12" width="10.88671875" style="1" customWidth="1"/>
    <col min="13" max="14" width="11.109375" style="1" customWidth="1"/>
    <col min="15" max="27" width="2.6640625" style="1" customWidth="1"/>
    <col min="28" max="28" width="23" style="1" customWidth="1"/>
    <col min="29" max="16384" width="8.88671875" style="1"/>
  </cols>
  <sheetData>
    <row r="1" spans="1:18" ht="24.6" customHeight="1">
      <c r="C1" s="2" t="s">
        <v>0</v>
      </c>
    </row>
    <row r="2" spans="1:18" ht="24.6" customHeight="1">
      <c r="C2" s="2" t="s">
        <v>51</v>
      </c>
    </row>
    <row r="3" spans="1:18" ht="25.2" customHeight="1">
      <c r="G3" s="36" t="s">
        <v>3</v>
      </c>
      <c r="H3" s="111" t="str">
        <f>IF(料金表!M5="","",料金表!M5)</f>
        <v/>
      </c>
      <c r="I3" s="112"/>
      <c r="J3" s="112"/>
      <c r="K3" s="112"/>
      <c r="L3" s="112"/>
      <c r="M3" s="112"/>
      <c r="N3" s="113"/>
    </row>
    <row r="4" spans="1:18" ht="16.2" customHeight="1">
      <c r="H4" s="16"/>
      <c r="I4" s="16"/>
      <c r="J4" s="19"/>
      <c r="K4" s="19"/>
      <c r="L4" s="19"/>
      <c r="M4" s="19"/>
      <c r="N4" s="19"/>
      <c r="O4" s="45"/>
      <c r="P4" s="45"/>
      <c r="Q4" s="45"/>
    </row>
    <row r="5" spans="1:18" ht="32.700000000000003" customHeight="1">
      <c r="A5" s="115" t="s">
        <v>42</v>
      </c>
      <c r="B5" s="116"/>
      <c r="C5" s="119" t="s">
        <v>52</v>
      </c>
      <c r="D5" s="119" t="s">
        <v>44</v>
      </c>
      <c r="E5" s="121" t="s">
        <v>53</v>
      </c>
      <c r="F5" s="123" t="s">
        <v>54</v>
      </c>
      <c r="G5" s="119" t="s">
        <v>55</v>
      </c>
      <c r="H5" s="121" t="s">
        <v>56</v>
      </c>
      <c r="I5" s="125" t="s">
        <v>57</v>
      </c>
      <c r="J5" s="125" t="s">
        <v>58</v>
      </c>
      <c r="K5" s="125" t="s">
        <v>59</v>
      </c>
      <c r="L5" s="114" t="s">
        <v>60</v>
      </c>
      <c r="M5" s="114"/>
      <c r="N5" s="114"/>
      <c r="O5" s="24"/>
      <c r="P5" s="24"/>
      <c r="Q5" s="24"/>
      <c r="R5" s="24"/>
    </row>
    <row r="6" spans="1:18" ht="32.700000000000003" customHeight="1">
      <c r="A6" s="117"/>
      <c r="B6" s="118"/>
      <c r="C6" s="120"/>
      <c r="D6" s="120"/>
      <c r="E6" s="122"/>
      <c r="F6" s="124"/>
      <c r="G6" s="120"/>
      <c r="H6" s="122"/>
      <c r="I6" s="125"/>
      <c r="J6" s="125"/>
      <c r="K6" s="125"/>
      <c r="L6" s="38" t="s">
        <v>61</v>
      </c>
      <c r="M6" s="38" t="s">
        <v>62</v>
      </c>
      <c r="N6" s="40" t="s">
        <v>63</v>
      </c>
    </row>
    <row r="7" spans="1:18" s="17" customFormat="1" ht="33" customHeight="1">
      <c r="A7" s="109">
        <v>1</v>
      </c>
      <c r="B7" s="109"/>
      <c r="C7" s="31"/>
      <c r="D7" s="31"/>
      <c r="E7" s="44"/>
      <c r="F7" s="31"/>
      <c r="G7" s="31"/>
      <c r="H7" s="31"/>
      <c r="I7" s="32"/>
      <c r="J7" s="32"/>
      <c r="K7" s="32"/>
      <c r="L7" s="35"/>
      <c r="M7" s="35"/>
      <c r="N7" s="41"/>
    </row>
    <row r="8" spans="1:18" s="17" customFormat="1" ht="33" customHeight="1">
      <c r="A8" s="109">
        <v>2</v>
      </c>
      <c r="B8" s="109"/>
      <c r="C8" s="31"/>
      <c r="D8" s="31"/>
      <c r="E8" s="44"/>
      <c r="F8" s="31"/>
      <c r="G8" s="31"/>
      <c r="H8" s="31"/>
      <c r="I8" s="32"/>
      <c r="J8" s="32"/>
      <c r="K8" s="32"/>
      <c r="L8" s="35"/>
      <c r="M8" s="35"/>
      <c r="N8" s="39"/>
    </row>
    <row r="9" spans="1:18" s="17" customFormat="1" ht="33" customHeight="1">
      <c r="A9" s="109">
        <v>3</v>
      </c>
      <c r="B9" s="109"/>
      <c r="C9" s="31"/>
      <c r="D9" s="31"/>
      <c r="E9" s="44"/>
      <c r="F9" s="31"/>
      <c r="G9" s="31"/>
      <c r="H9" s="31"/>
      <c r="I9" s="32"/>
      <c r="J9" s="32"/>
      <c r="K9" s="32"/>
      <c r="L9" s="35"/>
      <c r="M9" s="35"/>
      <c r="N9" s="39"/>
    </row>
    <row r="10" spans="1:18" s="17" customFormat="1" ht="33" customHeight="1">
      <c r="A10" s="109">
        <v>4</v>
      </c>
      <c r="B10" s="109"/>
      <c r="C10" s="31"/>
      <c r="D10" s="31"/>
      <c r="E10" s="44"/>
      <c r="F10" s="31"/>
      <c r="G10" s="31"/>
      <c r="H10" s="31"/>
      <c r="I10" s="32"/>
      <c r="J10" s="32"/>
      <c r="K10" s="32"/>
      <c r="L10" s="35"/>
      <c r="M10" s="35"/>
      <c r="N10" s="39"/>
    </row>
    <row r="11" spans="1:18" s="17" customFormat="1" ht="33" customHeight="1">
      <c r="A11" s="109">
        <v>5</v>
      </c>
      <c r="B11" s="109"/>
      <c r="C11" s="31"/>
      <c r="D11" s="31"/>
      <c r="E11" s="44"/>
      <c r="F11" s="31"/>
      <c r="G11" s="31"/>
      <c r="H11" s="31"/>
      <c r="I11" s="32"/>
      <c r="J11" s="32"/>
      <c r="K11" s="32"/>
      <c r="L11" s="35"/>
      <c r="M11" s="35"/>
      <c r="N11" s="39"/>
    </row>
    <row r="12" spans="1:18" s="17" customFormat="1" ht="33" customHeight="1">
      <c r="A12" s="109">
        <v>6</v>
      </c>
      <c r="B12" s="109"/>
      <c r="C12" s="31"/>
      <c r="D12" s="31"/>
      <c r="E12" s="44"/>
      <c r="F12" s="31"/>
      <c r="G12" s="31"/>
      <c r="H12" s="31"/>
      <c r="I12" s="32"/>
      <c r="J12" s="32"/>
      <c r="K12" s="32"/>
      <c r="L12" s="35"/>
      <c r="M12" s="35"/>
      <c r="N12" s="39"/>
    </row>
    <row r="13" spans="1:18" s="17" customFormat="1" ht="33" customHeight="1">
      <c r="A13" s="109">
        <v>7</v>
      </c>
      <c r="B13" s="109"/>
      <c r="C13" s="31"/>
      <c r="D13" s="31"/>
      <c r="E13" s="44"/>
      <c r="F13" s="31"/>
      <c r="G13" s="31"/>
      <c r="H13" s="31"/>
      <c r="I13" s="32"/>
      <c r="J13" s="32"/>
      <c r="K13" s="32"/>
      <c r="L13" s="35"/>
      <c r="M13" s="35"/>
      <c r="N13" s="39"/>
    </row>
    <row r="14" spans="1:18" s="17" customFormat="1" ht="33" customHeight="1">
      <c r="A14" s="109">
        <v>8</v>
      </c>
      <c r="B14" s="109"/>
      <c r="C14" s="31"/>
      <c r="D14" s="31"/>
      <c r="E14" s="44"/>
      <c r="F14" s="31"/>
      <c r="G14" s="31"/>
      <c r="H14" s="31"/>
      <c r="I14" s="32"/>
      <c r="J14" s="32"/>
      <c r="K14" s="32"/>
      <c r="L14" s="35"/>
      <c r="M14" s="35"/>
      <c r="N14" s="39"/>
    </row>
    <row r="15" spans="1:18" s="17" customFormat="1" ht="33" customHeight="1">
      <c r="A15" s="109">
        <v>9</v>
      </c>
      <c r="B15" s="109"/>
      <c r="C15" s="31"/>
      <c r="D15" s="31"/>
      <c r="E15" s="44"/>
      <c r="F15" s="31"/>
      <c r="G15" s="31"/>
      <c r="H15" s="31"/>
      <c r="I15" s="32"/>
      <c r="J15" s="32"/>
      <c r="K15" s="32"/>
      <c r="L15" s="35"/>
      <c r="M15" s="35"/>
      <c r="N15" s="39"/>
    </row>
    <row r="16" spans="1:18" s="17" customFormat="1" ht="33" customHeight="1">
      <c r="A16" s="109">
        <v>10</v>
      </c>
      <c r="B16" s="109"/>
      <c r="C16" s="31"/>
      <c r="D16" s="31"/>
      <c r="E16" s="44"/>
      <c r="F16" s="31"/>
      <c r="G16" s="31"/>
      <c r="H16" s="31"/>
      <c r="I16" s="32"/>
      <c r="J16" s="32"/>
      <c r="K16" s="32"/>
      <c r="L16" s="35"/>
      <c r="M16" s="35"/>
      <c r="N16" s="39"/>
    </row>
    <row r="17" spans="1:14" s="17" customFormat="1" ht="33" customHeight="1">
      <c r="A17" s="109">
        <v>11</v>
      </c>
      <c r="B17" s="109"/>
      <c r="C17" s="31"/>
      <c r="D17" s="31"/>
      <c r="E17" s="44"/>
      <c r="F17" s="31"/>
      <c r="G17" s="31"/>
      <c r="H17" s="31"/>
      <c r="I17" s="32"/>
      <c r="J17" s="32"/>
      <c r="K17" s="32"/>
      <c r="L17" s="35"/>
      <c r="M17" s="35"/>
      <c r="N17" s="39"/>
    </row>
    <row r="18" spans="1:14" s="17" customFormat="1" ht="33" customHeight="1">
      <c r="A18" s="109">
        <v>12</v>
      </c>
      <c r="B18" s="109"/>
      <c r="C18" s="31"/>
      <c r="D18" s="31"/>
      <c r="E18" s="44"/>
      <c r="F18" s="31"/>
      <c r="G18" s="31"/>
      <c r="H18" s="31"/>
      <c r="I18" s="32"/>
      <c r="J18" s="32"/>
      <c r="K18" s="32"/>
      <c r="L18" s="35"/>
      <c r="M18" s="35"/>
      <c r="N18" s="39"/>
    </row>
    <row r="19" spans="1:14" s="17" customFormat="1" ht="33" customHeight="1">
      <c r="A19" s="109">
        <v>13</v>
      </c>
      <c r="B19" s="109"/>
      <c r="C19" s="31"/>
      <c r="D19" s="31"/>
      <c r="E19" s="44"/>
      <c r="F19" s="31"/>
      <c r="G19" s="31"/>
      <c r="H19" s="31"/>
      <c r="I19" s="32"/>
      <c r="J19" s="32"/>
      <c r="K19" s="32"/>
      <c r="L19" s="35"/>
      <c r="M19" s="35"/>
      <c r="N19" s="39"/>
    </row>
    <row r="20" spans="1:14" s="17" customFormat="1" ht="33" customHeight="1">
      <c r="A20" s="109">
        <v>14</v>
      </c>
      <c r="B20" s="109"/>
      <c r="C20" s="31"/>
      <c r="D20" s="31"/>
      <c r="E20" s="44"/>
      <c r="F20" s="31"/>
      <c r="G20" s="31"/>
      <c r="H20" s="31"/>
      <c r="I20" s="32"/>
      <c r="J20" s="32"/>
      <c r="K20" s="32"/>
      <c r="L20" s="35"/>
      <c r="M20" s="35"/>
      <c r="N20" s="39"/>
    </row>
    <row r="21" spans="1:14" s="17" customFormat="1" ht="33" customHeight="1">
      <c r="A21" s="109">
        <v>15</v>
      </c>
      <c r="B21" s="109"/>
      <c r="C21" s="31"/>
      <c r="D21" s="31"/>
      <c r="E21" s="44"/>
      <c r="F21" s="31"/>
      <c r="G21" s="31"/>
      <c r="H21" s="31"/>
      <c r="I21" s="32"/>
      <c r="J21" s="32"/>
      <c r="K21" s="32"/>
      <c r="L21" s="35"/>
      <c r="M21" s="35"/>
      <c r="N21" s="39"/>
    </row>
    <row r="22" spans="1:14" ht="25.2" customHeight="1"/>
    <row r="23" spans="1:14" ht="25.2" customHeight="1">
      <c r="A23" s="1" t="s">
        <v>64</v>
      </c>
    </row>
    <row r="24" spans="1:14" ht="25.2" customHeight="1"/>
    <row r="25" spans="1:14" ht="25.2" customHeight="1"/>
    <row r="26" spans="1:14" ht="25.2" customHeight="1"/>
    <row r="27" spans="1:14" ht="25.2" customHeight="1"/>
    <row r="28" spans="1:14" ht="25.2" customHeight="1"/>
    <row r="29" spans="1:14" ht="25.2" customHeight="1"/>
    <row r="30" spans="1:14" ht="25.2" customHeight="1"/>
    <row r="31" spans="1:14" ht="25.2" customHeight="1"/>
    <row r="32" spans="1:14" ht="25.2" customHeight="1"/>
    <row r="33" ht="25.2" customHeight="1"/>
  </sheetData>
  <sheetProtection sheet="1" objects="1" scenarios="1"/>
  <dataConsolidate/>
  <mergeCells count="27">
    <mergeCell ref="A21:B21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8:B8"/>
    <mergeCell ref="K5:K6"/>
    <mergeCell ref="H3:N3"/>
    <mergeCell ref="L5:N5"/>
    <mergeCell ref="A7:B7"/>
    <mergeCell ref="A5:B6"/>
    <mergeCell ref="C5:C6"/>
    <mergeCell ref="D5:D6"/>
    <mergeCell ref="E5:E6"/>
    <mergeCell ref="F5:F6"/>
    <mergeCell ref="G5:G6"/>
    <mergeCell ref="H5:H6"/>
    <mergeCell ref="I5:I6"/>
    <mergeCell ref="J5:J6"/>
  </mergeCells>
  <phoneticPr fontId="1"/>
  <dataValidations count="2">
    <dataValidation type="list" allowBlank="1" showInputMessage="1" showErrorMessage="1" sqref="I7:I21" xr:uid="{E195D1A6-BDC2-4BCB-B387-C079625F266E}">
      <formula1>"牡,牝,セン"</formula1>
    </dataValidation>
    <dataValidation type="list" allowBlank="1" showInputMessage="1" showErrorMessage="1" sqref="F7:F21" xr:uid="{6B26327D-FE0D-4148-BE9C-FCF2FBD2BA2F}">
      <formula1>"中D,中C,中B,中A,大"</formula1>
    </dataValidation>
  </dataValidations>
  <pageMargins left="0.51181102362204722" right="0.51181102362204722" top="0.39370078740157483" bottom="0.39370078740157483" header="0.31496062992125984" footer="0.31496062992125984"/>
  <pageSetup paperSize="9" scale="7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52EB8-5C4D-48D3-AF08-D14F2C91A754}">
  <sheetPr transitionEvaluation="1"/>
  <dimension ref="A1:BX43"/>
  <sheetViews>
    <sheetView showGridLines="0" view="pageBreakPreview" topLeftCell="G1" zoomScaleNormal="100" zoomScaleSheetLayoutView="100" workbookViewId="0">
      <selection activeCell="G1" sqref="G1"/>
    </sheetView>
  </sheetViews>
  <sheetFormatPr defaultColWidth="8.88671875" defaultRowHeight="13.2"/>
  <cols>
    <col min="1" max="8" width="2.6640625" style="1" customWidth="1"/>
    <col min="9" max="9" width="0.5546875" style="1" customWidth="1"/>
    <col min="10" max="20" width="2.6640625" style="1" customWidth="1"/>
    <col min="21" max="21" width="5.44140625" style="1" customWidth="1"/>
    <col min="22" max="27" width="2.6640625" style="1" customWidth="1"/>
    <col min="28" max="28" width="5.5546875" style="1" customWidth="1"/>
    <col min="29" max="31" width="2.6640625" style="1" customWidth="1"/>
    <col min="32" max="32" width="5.44140625" style="1" customWidth="1"/>
    <col min="33" max="33" width="3.44140625" style="1" customWidth="1"/>
    <col min="34" max="38" width="2.6640625" style="1" customWidth="1"/>
    <col min="39" max="39" width="5.5546875" style="1" customWidth="1"/>
    <col min="40" max="44" width="2.6640625" style="1" customWidth="1"/>
    <col min="45" max="45" width="4.33203125" style="1" customWidth="1"/>
    <col min="46" max="50" width="2.6640625" style="1" customWidth="1"/>
    <col min="51" max="51" width="5.5546875" style="1" customWidth="1"/>
    <col min="52" max="54" width="2.6640625" style="1" customWidth="1"/>
    <col min="55" max="55" width="5.5546875" style="1" customWidth="1"/>
    <col min="56" max="56" width="6" style="1" customWidth="1"/>
    <col min="57" max="75" width="2.6640625" style="1" customWidth="1"/>
    <col min="76" max="76" width="23" style="1" customWidth="1"/>
    <col min="77" max="16384" width="8.88671875" style="1"/>
  </cols>
  <sheetData>
    <row r="1" spans="1:76" ht="19.2">
      <c r="C1" s="2" t="s">
        <v>0</v>
      </c>
    </row>
    <row r="2" spans="1:76" ht="19.2">
      <c r="C2" s="2" t="s">
        <v>65</v>
      </c>
      <c r="L2" s="6"/>
      <c r="M2" s="6"/>
      <c r="N2" s="6"/>
    </row>
    <row r="3" spans="1:76" ht="25.2" customHeight="1">
      <c r="AJ3" s="136" t="s">
        <v>3</v>
      </c>
      <c r="AK3" s="136"/>
      <c r="AL3" s="136"/>
      <c r="AM3" s="136"/>
      <c r="AN3" s="136"/>
      <c r="AO3" s="136"/>
      <c r="AP3" s="111" t="str">
        <f>IF(料金表!M5="","",料金表!M5)</f>
        <v/>
      </c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3"/>
    </row>
    <row r="4" spans="1:76" ht="18.600000000000001" customHeight="1">
      <c r="C4" s="29" t="s">
        <v>66</v>
      </c>
      <c r="AB4" s="4"/>
      <c r="AJ4" s="16"/>
      <c r="AK4" s="16"/>
      <c r="AL4" s="16"/>
      <c r="AM4" s="4"/>
      <c r="AN4" s="16"/>
      <c r="AO4" s="15"/>
      <c r="AP4" s="19"/>
      <c r="AQ4" s="19"/>
      <c r="AR4" s="19"/>
      <c r="AS4" s="19"/>
      <c r="AT4" s="19"/>
      <c r="AU4" s="19"/>
      <c r="AV4" s="19"/>
      <c r="AW4" s="19"/>
      <c r="AX4" s="19"/>
      <c r="AY4" s="4"/>
      <c r="AZ4" s="19"/>
      <c r="BA4" s="19"/>
      <c r="BB4" s="19"/>
      <c r="BC4" s="19"/>
      <c r="BD4" s="19"/>
      <c r="BE4" s="19"/>
      <c r="BF4" s="20"/>
      <c r="BG4" s="20"/>
      <c r="BH4" s="20"/>
      <c r="BI4" s="20"/>
      <c r="BJ4" s="45"/>
      <c r="BK4" s="45"/>
      <c r="BL4" s="45"/>
      <c r="BM4" s="45"/>
    </row>
    <row r="5" spans="1:76" ht="32.4" customHeight="1">
      <c r="A5" s="104" t="s">
        <v>42</v>
      </c>
      <c r="B5" s="104"/>
      <c r="C5" s="105" t="s">
        <v>67</v>
      </c>
      <c r="D5" s="106"/>
      <c r="E5" s="106"/>
      <c r="F5" s="106"/>
      <c r="G5" s="106"/>
      <c r="H5" s="106"/>
      <c r="I5" s="107"/>
      <c r="J5" s="104" t="s">
        <v>68</v>
      </c>
      <c r="K5" s="104"/>
      <c r="L5" s="104"/>
      <c r="M5" s="104"/>
      <c r="N5" s="104"/>
      <c r="O5" s="104"/>
      <c r="P5" s="104"/>
      <c r="Q5" s="104"/>
      <c r="R5" s="137" t="s">
        <v>69</v>
      </c>
      <c r="S5" s="138"/>
      <c r="T5" s="138"/>
      <c r="U5" s="138"/>
      <c r="V5" s="139"/>
      <c r="W5" s="140" t="s">
        <v>70</v>
      </c>
      <c r="X5" s="141"/>
      <c r="Y5" s="141"/>
      <c r="Z5" s="141"/>
      <c r="AA5" s="142"/>
      <c r="AB5" s="46" t="s">
        <v>71</v>
      </c>
      <c r="AC5" s="137" t="s">
        <v>72</v>
      </c>
      <c r="AD5" s="138"/>
      <c r="AE5" s="138"/>
      <c r="AF5" s="138"/>
      <c r="AG5" s="138"/>
      <c r="AH5" s="140" t="s">
        <v>73</v>
      </c>
      <c r="AI5" s="141"/>
      <c r="AJ5" s="141"/>
      <c r="AK5" s="141"/>
      <c r="AL5" s="142"/>
      <c r="AM5" s="46" t="s">
        <v>71</v>
      </c>
      <c r="AN5" s="137" t="s">
        <v>74</v>
      </c>
      <c r="AO5" s="138"/>
      <c r="AP5" s="138"/>
      <c r="AQ5" s="138"/>
      <c r="AR5" s="138"/>
      <c r="AS5" s="139"/>
      <c r="AT5" s="144" t="s">
        <v>75</v>
      </c>
      <c r="AU5" s="144"/>
      <c r="AV5" s="144"/>
      <c r="AW5" s="144"/>
      <c r="AX5" s="144"/>
      <c r="AY5" s="48" t="s">
        <v>71</v>
      </c>
      <c r="AZ5" s="137" t="s">
        <v>76</v>
      </c>
      <c r="BA5" s="138"/>
      <c r="BB5" s="138"/>
      <c r="BC5" s="138"/>
      <c r="BD5" s="139"/>
      <c r="BE5" s="145" t="s">
        <v>75</v>
      </c>
      <c r="BF5" s="146"/>
      <c r="BG5" s="146"/>
      <c r="BH5" s="146"/>
      <c r="BI5" s="147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</row>
    <row r="6" spans="1:76" ht="25.2" customHeight="1">
      <c r="A6" s="126">
        <v>1</v>
      </c>
      <c r="B6" s="126"/>
      <c r="C6" s="127"/>
      <c r="D6" s="128"/>
      <c r="E6" s="128"/>
      <c r="F6" s="128"/>
      <c r="G6" s="128"/>
      <c r="H6" s="128"/>
      <c r="I6" s="129"/>
      <c r="J6" s="127"/>
      <c r="K6" s="128"/>
      <c r="L6" s="128"/>
      <c r="M6" s="128"/>
      <c r="N6" s="128"/>
      <c r="O6" s="128"/>
      <c r="P6" s="128"/>
      <c r="Q6" s="129"/>
      <c r="R6" s="130"/>
      <c r="S6" s="131"/>
      <c r="T6" s="131"/>
      <c r="U6" s="131"/>
      <c r="V6" s="132"/>
      <c r="W6" s="133" t="str">
        <f>IF(R6="","",VLOOKUP(R6,エントリー料金一覧!$B$4:$C$27,2,0))</f>
        <v/>
      </c>
      <c r="X6" s="134"/>
      <c r="Y6" s="134"/>
      <c r="Z6" s="134"/>
      <c r="AA6" s="135"/>
      <c r="AB6" s="47"/>
      <c r="AC6" s="127"/>
      <c r="AD6" s="128"/>
      <c r="AE6" s="128"/>
      <c r="AF6" s="128"/>
      <c r="AG6" s="128"/>
      <c r="AH6" s="133" t="str">
        <f>IF(AC6="","",VLOOKUP(AC6,エントリー料金一覧!$B$4:$C$27,2,0))</f>
        <v/>
      </c>
      <c r="AI6" s="134"/>
      <c r="AJ6" s="134"/>
      <c r="AK6" s="134"/>
      <c r="AL6" s="135"/>
      <c r="AM6" s="47"/>
      <c r="AN6" s="130"/>
      <c r="AO6" s="131"/>
      <c r="AP6" s="131"/>
      <c r="AQ6" s="131"/>
      <c r="AR6" s="131"/>
      <c r="AS6" s="132"/>
      <c r="AT6" s="143" t="str">
        <f>IF(AN6="","",VLOOKUP(AN6,エントリー料金一覧!$B$4:$C$27,2,0))</f>
        <v/>
      </c>
      <c r="AU6" s="143"/>
      <c r="AV6" s="143"/>
      <c r="AW6" s="143"/>
      <c r="AX6" s="143"/>
      <c r="AY6" s="47"/>
      <c r="AZ6" s="130"/>
      <c r="BA6" s="131"/>
      <c r="BB6" s="131"/>
      <c r="BC6" s="131"/>
      <c r="BD6" s="131"/>
      <c r="BE6" s="133" t="str">
        <f>IF(AZ6="","",VLOOKUP(AZ6,エントリー料金一覧!$B$4:$C$27,2,0))</f>
        <v/>
      </c>
      <c r="BF6" s="134"/>
      <c r="BG6" s="134"/>
      <c r="BH6" s="134"/>
      <c r="BI6" s="135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</row>
    <row r="7" spans="1:76" ht="25.2" customHeight="1">
      <c r="A7" s="126">
        <v>2</v>
      </c>
      <c r="B7" s="126"/>
      <c r="C7" s="127"/>
      <c r="D7" s="128"/>
      <c r="E7" s="128"/>
      <c r="F7" s="128"/>
      <c r="G7" s="128"/>
      <c r="H7" s="128"/>
      <c r="I7" s="129"/>
      <c r="J7" s="127"/>
      <c r="K7" s="128"/>
      <c r="L7" s="128"/>
      <c r="M7" s="128"/>
      <c r="N7" s="128"/>
      <c r="O7" s="128"/>
      <c r="P7" s="128"/>
      <c r="Q7" s="129"/>
      <c r="R7" s="130"/>
      <c r="S7" s="131"/>
      <c r="T7" s="131"/>
      <c r="U7" s="131"/>
      <c r="V7" s="132"/>
      <c r="W7" s="133" t="str">
        <f>IF(R7="","",VLOOKUP(R7,エントリー料金一覧!$B$4:$C$27,2,0))</f>
        <v/>
      </c>
      <c r="X7" s="134"/>
      <c r="Y7" s="134"/>
      <c r="Z7" s="134"/>
      <c r="AA7" s="135"/>
      <c r="AB7" s="47"/>
      <c r="AC7" s="127"/>
      <c r="AD7" s="128"/>
      <c r="AE7" s="128"/>
      <c r="AF7" s="128"/>
      <c r="AG7" s="128"/>
      <c r="AH7" s="133" t="str">
        <f>IF(AC7="","",VLOOKUP(AC7,エントリー料金一覧!$B$4:$C$27,2,0))</f>
        <v/>
      </c>
      <c r="AI7" s="134"/>
      <c r="AJ7" s="134"/>
      <c r="AK7" s="134"/>
      <c r="AL7" s="135"/>
      <c r="AM7" s="47"/>
      <c r="AN7" s="130"/>
      <c r="AO7" s="131"/>
      <c r="AP7" s="131"/>
      <c r="AQ7" s="131"/>
      <c r="AR7" s="131"/>
      <c r="AS7" s="132"/>
      <c r="AT7" s="143" t="str">
        <f>IF(AN7="","",VLOOKUP(AN7,エントリー料金一覧!$B$4:$C$27,2,0))</f>
        <v/>
      </c>
      <c r="AU7" s="143"/>
      <c r="AV7" s="143"/>
      <c r="AW7" s="143"/>
      <c r="AX7" s="143"/>
      <c r="AY7" s="47"/>
      <c r="AZ7" s="130"/>
      <c r="BA7" s="131"/>
      <c r="BB7" s="131"/>
      <c r="BC7" s="131"/>
      <c r="BD7" s="131"/>
      <c r="BE7" s="133" t="str">
        <f>IF(AZ7="","",VLOOKUP(AZ7,エントリー料金一覧!$B$4:$C$27,2,0))</f>
        <v/>
      </c>
      <c r="BF7" s="134"/>
      <c r="BG7" s="134"/>
      <c r="BH7" s="134"/>
      <c r="BI7" s="135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</row>
    <row r="8" spans="1:76" ht="25.2" customHeight="1">
      <c r="A8" s="126">
        <v>3</v>
      </c>
      <c r="B8" s="126"/>
      <c r="C8" s="127"/>
      <c r="D8" s="128"/>
      <c r="E8" s="128"/>
      <c r="F8" s="128"/>
      <c r="G8" s="128"/>
      <c r="H8" s="128"/>
      <c r="I8" s="129"/>
      <c r="J8" s="127"/>
      <c r="K8" s="128"/>
      <c r="L8" s="128"/>
      <c r="M8" s="128"/>
      <c r="N8" s="128"/>
      <c r="O8" s="128"/>
      <c r="P8" s="128"/>
      <c r="Q8" s="129"/>
      <c r="R8" s="130"/>
      <c r="S8" s="131"/>
      <c r="T8" s="131"/>
      <c r="U8" s="131"/>
      <c r="V8" s="132"/>
      <c r="W8" s="133" t="str">
        <f>IF(R8="","",VLOOKUP(R8,エントリー料金一覧!$B$4:$C$27,2,0))</f>
        <v/>
      </c>
      <c r="X8" s="134"/>
      <c r="Y8" s="134"/>
      <c r="Z8" s="134"/>
      <c r="AA8" s="135"/>
      <c r="AB8" s="47"/>
      <c r="AC8" s="127"/>
      <c r="AD8" s="128"/>
      <c r="AE8" s="128"/>
      <c r="AF8" s="128"/>
      <c r="AG8" s="128"/>
      <c r="AH8" s="133" t="str">
        <f>IF(AC8="","",VLOOKUP(AC8,エントリー料金一覧!$B$4:$C$27,2,0))</f>
        <v/>
      </c>
      <c r="AI8" s="134"/>
      <c r="AJ8" s="134"/>
      <c r="AK8" s="134"/>
      <c r="AL8" s="135"/>
      <c r="AM8" s="47"/>
      <c r="AN8" s="130"/>
      <c r="AO8" s="131"/>
      <c r="AP8" s="131"/>
      <c r="AQ8" s="131"/>
      <c r="AR8" s="131"/>
      <c r="AS8" s="132"/>
      <c r="AT8" s="143" t="str">
        <f>IF(AN8="","",VLOOKUP(AN8,エントリー料金一覧!$B$4:$C$27,2,0))</f>
        <v/>
      </c>
      <c r="AU8" s="143"/>
      <c r="AV8" s="143"/>
      <c r="AW8" s="143"/>
      <c r="AX8" s="143"/>
      <c r="AY8" s="47"/>
      <c r="AZ8" s="130"/>
      <c r="BA8" s="131"/>
      <c r="BB8" s="131"/>
      <c r="BC8" s="131"/>
      <c r="BD8" s="131"/>
      <c r="BE8" s="133" t="str">
        <f>IF(AZ8="","",VLOOKUP(AZ8,エントリー料金一覧!$B$4:$C$27,2,0))</f>
        <v/>
      </c>
      <c r="BF8" s="134"/>
      <c r="BG8" s="134"/>
      <c r="BH8" s="134"/>
      <c r="BI8" s="135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ht="25.2" customHeight="1">
      <c r="A9" s="126">
        <v>4</v>
      </c>
      <c r="B9" s="126"/>
      <c r="C9" s="127"/>
      <c r="D9" s="128"/>
      <c r="E9" s="128"/>
      <c r="F9" s="128"/>
      <c r="G9" s="128"/>
      <c r="H9" s="128"/>
      <c r="I9" s="129"/>
      <c r="J9" s="127"/>
      <c r="K9" s="128"/>
      <c r="L9" s="128"/>
      <c r="M9" s="128"/>
      <c r="N9" s="128"/>
      <c r="O9" s="128"/>
      <c r="P9" s="128"/>
      <c r="Q9" s="129"/>
      <c r="R9" s="130"/>
      <c r="S9" s="131"/>
      <c r="T9" s="131"/>
      <c r="U9" s="131"/>
      <c r="V9" s="132"/>
      <c r="W9" s="133" t="str">
        <f>IF(R9="","",VLOOKUP(R9,エントリー料金一覧!$B$4:$C$27,2,0))</f>
        <v/>
      </c>
      <c r="X9" s="134"/>
      <c r="Y9" s="134"/>
      <c r="Z9" s="134"/>
      <c r="AA9" s="135"/>
      <c r="AB9" s="47"/>
      <c r="AC9" s="127"/>
      <c r="AD9" s="128"/>
      <c r="AE9" s="128"/>
      <c r="AF9" s="128"/>
      <c r="AG9" s="128"/>
      <c r="AH9" s="133" t="str">
        <f>IF(AC9="","",VLOOKUP(AC9,エントリー料金一覧!$B$4:$C$27,2,0))</f>
        <v/>
      </c>
      <c r="AI9" s="134"/>
      <c r="AJ9" s="134"/>
      <c r="AK9" s="134"/>
      <c r="AL9" s="135"/>
      <c r="AM9" s="47"/>
      <c r="AN9" s="130"/>
      <c r="AO9" s="131"/>
      <c r="AP9" s="131"/>
      <c r="AQ9" s="131"/>
      <c r="AR9" s="131"/>
      <c r="AS9" s="132"/>
      <c r="AT9" s="143" t="str">
        <f>IF(AN9="","",VLOOKUP(AN9,エントリー料金一覧!$B$4:$C$27,2,0))</f>
        <v/>
      </c>
      <c r="AU9" s="143"/>
      <c r="AV9" s="143"/>
      <c r="AW9" s="143"/>
      <c r="AX9" s="143"/>
      <c r="AY9" s="47"/>
      <c r="AZ9" s="130"/>
      <c r="BA9" s="131"/>
      <c r="BB9" s="131"/>
      <c r="BC9" s="131"/>
      <c r="BD9" s="131"/>
      <c r="BE9" s="133" t="str">
        <f>IF(AZ9="","",VLOOKUP(AZ9,エントリー料金一覧!$B$4:$C$27,2,0))</f>
        <v/>
      </c>
      <c r="BF9" s="134"/>
      <c r="BG9" s="134"/>
      <c r="BH9" s="134"/>
      <c r="BI9" s="135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</row>
    <row r="10" spans="1:76" ht="25.2" customHeight="1">
      <c r="A10" s="126">
        <v>5</v>
      </c>
      <c r="B10" s="126"/>
      <c r="C10" s="127"/>
      <c r="D10" s="128"/>
      <c r="E10" s="128"/>
      <c r="F10" s="128"/>
      <c r="G10" s="128"/>
      <c r="H10" s="128"/>
      <c r="I10" s="129"/>
      <c r="J10" s="127"/>
      <c r="K10" s="128"/>
      <c r="L10" s="128"/>
      <c r="M10" s="128"/>
      <c r="N10" s="128"/>
      <c r="O10" s="128"/>
      <c r="P10" s="128"/>
      <c r="Q10" s="129"/>
      <c r="R10" s="130"/>
      <c r="S10" s="131"/>
      <c r="T10" s="131"/>
      <c r="U10" s="131"/>
      <c r="V10" s="132"/>
      <c r="W10" s="133" t="str">
        <f>IF(R10="","",VLOOKUP(R10,エントリー料金一覧!$B$4:$C$27,2,0))</f>
        <v/>
      </c>
      <c r="X10" s="134"/>
      <c r="Y10" s="134"/>
      <c r="Z10" s="134"/>
      <c r="AA10" s="135"/>
      <c r="AB10" s="47"/>
      <c r="AC10" s="127"/>
      <c r="AD10" s="128"/>
      <c r="AE10" s="128"/>
      <c r="AF10" s="128"/>
      <c r="AG10" s="128"/>
      <c r="AH10" s="133" t="str">
        <f>IF(AC10="","",VLOOKUP(AC10,エントリー料金一覧!$B$4:$C$27,2,0))</f>
        <v/>
      </c>
      <c r="AI10" s="134"/>
      <c r="AJ10" s="134"/>
      <c r="AK10" s="134"/>
      <c r="AL10" s="135"/>
      <c r="AM10" s="47"/>
      <c r="AN10" s="130"/>
      <c r="AO10" s="131"/>
      <c r="AP10" s="131"/>
      <c r="AQ10" s="131"/>
      <c r="AR10" s="131"/>
      <c r="AS10" s="132"/>
      <c r="AT10" s="143" t="str">
        <f>IF(AN10="","",VLOOKUP(AN10,エントリー料金一覧!$B$4:$C$27,2,0))</f>
        <v/>
      </c>
      <c r="AU10" s="143"/>
      <c r="AV10" s="143"/>
      <c r="AW10" s="143"/>
      <c r="AX10" s="143"/>
      <c r="AY10" s="47"/>
      <c r="AZ10" s="130"/>
      <c r="BA10" s="131"/>
      <c r="BB10" s="131"/>
      <c r="BC10" s="131"/>
      <c r="BD10" s="131"/>
      <c r="BE10" s="133" t="str">
        <f>IF(AZ10="","",VLOOKUP(AZ10,エントリー料金一覧!$B$4:$C$27,2,0))</f>
        <v/>
      </c>
      <c r="BF10" s="134"/>
      <c r="BG10" s="134"/>
      <c r="BH10" s="134"/>
      <c r="BI10" s="135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</row>
    <row r="11" spans="1:76" ht="25.2" customHeight="1">
      <c r="A11" s="126">
        <v>6</v>
      </c>
      <c r="B11" s="126"/>
      <c r="C11" s="127"/>
      <c r="D11" s="128"/>
      <c r="E11" s="128"/>
      <c r="F11" s="128"/>
      <c r="G11" s="128"/>
      <c r="H11" s="128"/>
      <c r="I11" s="129"/>
      <c r="J11" s="127"/>
      <c r="K11" s="128"/>
      <c r="L11" s="128"/>
      <c r="M11" s="128"/>
      <c r="N11" s="128"/>
      <c r="O11" s="128"/>
      <c r="P11" s="128"/>
      <c r="Q11" s="129"/>
      <c r="R11" s="130"/>
      <c r="S11" s="131"/>
      <c r="T11" s="131"/>
      <c r="U11" s="131"/>
      <c r="V11" s="132"/>
      <c r="W11" s="133" t="str">
        <f>IF(R11="","",VLOOKUP(R11,エントリー料金一覧!$B$4:$C$27,2,0))</f>
        <v/>
      </c>
      <c r="X11" s="134"/>
      <c r="Y11" s="134"/>
      <c r="Z11" s="134"/>
      <c r="AA11" s="135"/>
      <c r="AB11" s="47"/>
      <c r="AC11" s="127"/>
      <c r="AD11" s="128"/>
      <c r="AE11" s="128"/>
      <c r="AF11" s="128"/>
      <c r="AG11" s="128"/>
      <c r="AH11" s="133" t="str">
        <f>IF(AC11="","",VLOOKUP(AC11,エントリー料金一覧!$B$4:$C$27,2,0))</f>
        <v/>
      </c>
      <c r="AI11" s="134"/>
      <c r="AJ11" s="134"/>
      <c r="AK11" s="134"/>
      <c r="AL11" s="135"/>
      <c r="AM11" s="47"/>
      <c r="AN11" s="130"/>
      <c r="AO11" s="131"/>
      <c r="AP11" s="131"/>
      <c r="AQ11" s="131"/>
      <c r="AR11" s="131"/>
      <c r="AS11" s="132"/>
      <c r="AT11" s="143" t="str">
        <f>IF(AN11="","",VLOOKUP(AN11,エントリー料金一覧!$B$4:$C$27,2,0))</f>
        <v/>
      </c>
      <c r="AU11" s="143"/>
      <c r="AV11" s="143"/>
      <c r="AW11" s="143"/>
      <c r="AX11" s="143"/>
      <c r="AY11" s="47"/>
      <c r="AZ11" s="130"/>
      <c r="BA11" s="131"/>
      <c r="BB11" s="131"/>
      <c r="BC11" s="131"/>
      <c r="BD11" s="131"/>
      <c r="BE11" s="133" t="str">
        <f>IF(AZ11="","",VLOOKUP(AZ11,エントリー料金一覧!$B$4:$C$27,2,0))</f>
        <v/>
      </c>
      <c r="BF11" s="134"/>
      <c r="BG11" s="134"/>
      <c r="BH11" s="134"/>
      <c r="BI11" s="135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</row>
    <row r="12" spans="1:76" ht="25.2" customHeight="1">
      <c r="A12" s="126">
        <v>7</v>
      </c>
      <c r="B12" s="126"/>
      <c r="C12" s="127"/>
      <c r="D12" s="128"/>
      <c r="E12" s="128"/>
      <c r="F12" s="128"/>
      <c r="G12" s="128"/>
      <c r="H12" s="128"/>
      <c r="I12" s="129"/>
      <c r="J12" s="127"/>
      <c r="K12" s="128"/>
      <c r="L12" s="128"/>
      <c r="M12" s="128"/>
      <c r="N12" s="128"/>
      <c r="O12" s="128"/>
      <c r="P12" s="128"/>
      <c r="Q12" s="129"/>
      <c r="R12" s="130"/>
      <c r="S12" s="131"/>
      <c r="T12" s="131"/>
      <c r="U12" s="131"/>
      <c r="V12" s="132"/>
      <c r="W12" s="133" t="str">
        <f>IF(R12="","",VLOOKUP(R12,エントリー料金一覧!$B$4:$C$27,2,0))</f>
        <v/>
      </c>
      <c r="X12" s="134"/>
      <c r="Y12" s="134"/>
      <c r="Z12" s="134"/>
      <c r="AA12" s="135"/>
      <c r="AB12" s="47"/>
      <c r="AC12" s="127"/>
      <c r="AD12" s="128"/>
      <c r="AE12" s="128"/>
      <c r="AF12" s="128"/>
      <c r="AG12" s="128"/>
      <c r="AH12" s="133" t="str">
        <f>IF(AC12="","",VLOOKUP(AC12,エントリー料金一覧!$B$4:$C$27,2,0))</f>
        <v/>
      </c>
      <c r="AI12" s="134"/>
      <c r="AJ12" s="134"/>
      <c r="AK12" s="134"/>
      <c r="AL12" s="135"/>
      <c r="AM12" s="47"/>
      <c r="AN12" s="130"/>
      <c r="AO12" s="131"/>
      <c r="AP12" s="131"/>
      <c r="AQ12" s="131"/>
      <c r="AR12" s="131"/>
      <c r="AS12" s="132"/>
      <c r="AT12" s="143" t="str">
        <f>IF(AN12="","",VLOOKUP(AN12,エントリー料金一覧!$B$4:$C$27,2,0))</f>
        <v/>
      </c>
      <c r="AU12" s="143"/>
      <c r="AV12" s="143"/>
      <c r="AW12" s="143"/>
      <c r="AX12" s="143"/>
      <c r="AY12" s="47"/>
      <c r="AZ12" s="130"/>
      <c r="BA12" s="131"/>
      <c r="BB12" s="131"/>
      <c r="BC12" s="131"/>
      <c r="BD12" s="131"/>
      <c r="BE12" s="133" t="str">
        <f>IF(AZ12="","",VLOOKUP(AZ12,エントリー料金一覧!$B$4:$C$27,2,0))</f>
        <v/>
      </c>
      <c r="BF12" s="134"/>
      <c r="BG12" s="134"/>
      <c r="BH12" s="134"/>
      <c r="BI12" s="135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</row>
    <row r="13" spans="1:76" ht="25.2" customHeight="1">
      <c r="A13" s="126">
        <v>8</v>
      </c>
      <c r="B13" s="126"/>
      <c r="C13" s="127"/>
      <c r="D13" s="128"/>
      <c r="E13" s="128"/>
      <c r="F13" s="128"/>
      <c r="G13" s="128"/>
      <c r="H13" s="128"/>
      <c r="I13" s="129"/>
      <c r="J13" s="127"/>
      <c r="K13" s="128"/>
      <c r="L13" s="128"/>
      <c r="M13" s="128"/>
      <c r="N13" s="128"/>
      <c r="O13" s="128"/>
      <c r="P13" s="128"/>
      <c r="Q13" s="129"/>
      <c r="R13" s="130"/>
      <c r="S13" s="131"/>
      <c r="T13" s="131"/>
      <c r="U13" s="131"/>
      <c r="V13" s="132"/>
      <c r="W13" s="133" t="str">
        <f>IF(R13="","",VLOOKUP(R13,エントリー料金一覧!$B$4:$C$27,2,0))</f>
        <v/>
      </c>
      <c r="X13" s="134"/>
      <c r="Y13" s="134"/>
      <c r="Z13" s="134"/>
      <c r="AA13" s="135"/>
      <c r="AB13" s="47"/>
      <c r="AC13" s="127"/>
      <c r="AD13" s="128"/>
      <c r="AE13" s="128"/>
      <c r="AF13" s="128"/>
      <c r="AG13" s="128"/>
      <c r="AH13" s="133" t="str">
        <f>IF(AC13="","",VLOOKUP(AC13,エントリー料金一覧!$B$4:$C$27,2,0))</f>
        <v/>
      </c>
      <c r="AI13" s="134"/>
      <c r="AJ13" s="134"/>
      <c r="AK13" s="134"/>
      <c r="AL13" s="135"/>
      <c r="AM13" s="47"/>
      <c r="AN13" s="130"/>
      <c r="AO13" s="131"/>
      <c r="AP13" s="131"/>
      <c r="AQ13" s="131"/>
      <c r="AR13" s="131"/>
      <c r="AS13" s="132"/>
      <c r="AT13" s="143" t="str">
        <f>IF(AN13="","",VLOOKUP(AN13,エントリー料金一覧!$B$4:$C$27,2,0))</f>
        <v/>
      </c>
      <c r="AU13" s="143"/>
      <c r="AV13" s="143"/>
      <c r="AW13" s="143"/>
      <c r="AX13" s="143"/>
      <c r="AY13" s="47"/>
      <c r="AZ13" s="130"/>
      <c r="BA13" s="131"/>
      <c r="BB13" s="131"/>
      <c r="BC13" s="131"/>
      <c r="BD13" s="131"/>
      <c r="BE13" s="133" t="str">
        <f>IF(AZ13="","",VLOOKUP(AZ13,エントリー料金一覧!$B$4:$C$27,2,0))</f>
        <v/>
      </c>
      <c r="BF13" s="134"/>
      <c r="BG13" s="134"/>
      <c r="BH13" s="134"/>
      <c r="BI13" s="135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</row>
    <row r="14" spans="1:76" ht="25.2" customHeight="1">
      <c r="A14" s="126">
        <v>9</v>
      </c>
      <c r="B14" s="126"/>
      <c r="C14" s="127"/>
      <c r="D14" s="128"/>
      <c r="E14" s="128"/>
      <c r="F14" s="128"/>
      <c r="G14" s="128"/>
      <c r="H14" s="128"/>
      <c r="I14" s="129"/>
      <c r="J14" s="127"/>
      <c r="K14" s="128"/>
      <c r="L14" s="128"/>
      <c r="M14" s="128"/>
      <c r="N14" s="128"/>
      <c r="O14" s="128"/>
      <c r="P14" s="128"/>
      <c r="Q14" s="129"/>
      <c r="R14" s="130"/>
      <c r="S14" s="131"/>
      <c r="T14" s="131"/>
      <c r="U14" s="131"/>
      <c r="V14" s="132"/>
      <c r="W14" s="133" t="str">
        <f>IF(R14="","",VLOOKUP(R14,エントリー料金一覧!$B$4:$C$27,2,0))</f>
        <v/>
      </c>
      <c r="X14" s="134"/>
      <c r="Y14" s="134"/>
      <c r="Z14" s="134"/>
      <c r="AA14" s="135"/>
      <c r="AB14" s="47"/>
      <c r="AC14" s="127"/>
      <c r="AD14" s="128"/>
      <c r="AE14" s="128"/>
      <c r="AF14" s="128"/>
      <c r="AG14" s="128"/>
      <c r="AH14" s="133" t="str">
        <f>IF(AC14="","",VLOOKUP(AC14,エントリー料金一覧!$B$4:$C$27,2,0))</f>
        <v/>
      </c>
      <c r="AI14" s="134"/>
      <c r="AJ14" s="134"/>
      <c r="AK14" s="134"/>
      <c r="AL14" s="135"/>
      <c r="AM14" s="47"/>
      <c r="AN14" s="130"/>
      <c r="AO14" s="131"/>
      <c r="AP14" s="131"/>
      <c r="AQ14" s="131"/>
      <c r="AR14" s="131"/>
      <c r="AS14" s="132"/>
      <c r="AT14" s="143" t="str">
        <f>IF(AN14="","",VLOOKUP(AN14,エントリー料金一覧!$B$4:$C$27,2,0))</f>
        <v/>
      </c>
      <c r="AU14" s="143"/>
      <c r="AV14" s="143"/>
      <c r="AW14" s="143"/>
      <c r="AX14" s="143"/>
      <c r="AY14" s="47"/>
      <c r="AZ14" s="130"/>
      <c r="BA14" s="131"/>
      <c r="BB14" s="131"/>
      <c r="BC14" s="131"/>
      <c r="BD14" s="131"/>
      <c r="BE14" s="133" t="str">
        <f>IF(AZ14="","",VLOOKUP(AZ14,エントリー料金一覧!$B$4:$C$27,2,0))</f>
        <v/>
      </c>
      <c r="BF14" s="134"/>
      <c r="BG14" s="134"/>
      <c r="BH14" s="134"/>
      <c r="BI14" s="135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</row>
    <row r="15" spans="1:76" ht="25.2" customHeight="1">
      <c r="A15" s="126">
        <v>10</v>
      </c>
      <c r="B15" s="126"/>
      <c r="C15" s="127"/>
      <c r="D15" s="128"/>
      <c r="E15" s="128"/>
      <c r="F15" s="128"/>
      <c r="G15" s="128"/>
      <c r="H15" s="128"/>
      <c r="I15" s="129"/>
      <c r="J15" s="127"/>
      <c r="K15" s="128"/>
      <c r="L15" s="128"/>
      <c r="M15" s="128"/>
      <c r="N15" s="128"/>
      <c r="O15" s="128"/>
      <c r="P15" s="128"/>
      <c r="Q15" s="129"/>
      <c r="R15" s="130"/>
      <c r="S15" s="131"/>
      <c r="T15" s="131"/>
      <c r="U15" s="131"/>
      <c r="V15" s="132"/>
      <c r="W15" s="133" t="str">
        <f>IF(R15="","",VLOOKUP(R15,エントリー料金一覧!$B$4:$C$27,2,0))</f>
        <v/>
      </c>
      <c r="X15" s="134"/>
      <c r="Y15" s="134"/>
      <c r="Z15" s="134"/>
      <c r="AA15" s="135"/>
      <c r="AB15" s="47"/>
      <c r="AC15" s="127"/>
      <c r="AD15" s="128"/>
      <c r="AE15" s="128"/>
      <c r="AF15" s="128"/>
      <c r="AG15" s="128"/>
      <c r="AH15" s="133" t="str">
        <f>IF(AC15="","",VLOOKUP(AC15,エントリー料金一覧!$B$4:$C$27,2,0))</f>
        <v/>
      </c>
      <c r="AI15" s="134"/>
      <c r="AJ15" s="134"/>
      <c r="AK15" s="134"/>
      <c r="AL15" s="135"/>
      <c r="AM15" s="47"/>
      <c r="AN15" s="130"/>
      <c r="AO15" s="131"/>
      <c r="AP15" s="131"/>
      <c r="AQ15" s="131"/>
      <c r="AR15" s="131"/>
      <c r="AS15" s="132"/>
      <c r="AT15" s="143" t="str">
        <f>IF(AN15="","",VLOOKUP(AN15,エントリー料金一覧!$B$4:$C$27,2,0))</f>
        <v/>
      </c>
      <c r="AU15" s="143"/>
      <c r="AV15" s="143"/>
      <c r="AW15" s="143"/>
      <c r="AX15" s="143"/>
      <c r="AY15" s="47"/>
      <c r="AZ15" s="130"/>
      <c r="BA15" s="131"/>
      <c r="BB15" s="131"/>
      <c r="BC15" s="131"/>
      <c r="BD15" s="131"/>
      <c r="BE15" s="133" t="str">
        <f>IF(AZ15="","",VLOOKUP(AZ15,エントリー料金一覧!$B$4:$C$27,2,0))</f>
        <v/>
      </c>
      <c r="BF15" s="134"/>
      <c r="BG15" s="134"/>
      <c r="BH15" s="134"/>
      <c r="BI15" s="135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</row>
    <row r="16" spans="1:76" ht="25.2" customHeight="1">
      <c r="A16" s="126">
        <v>11</v>
      </c>
      <c r="B16" s="126"/>
      <c r="C16" s="127"/>
      <c r="D16" s="128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29"/>
      <c r="R16" s="130"/>
      <c r="S16" s="131"/>
      <c r="T16" s="131"/>
      <c r="U16" s="131"/>
      <c r="V16" s="132"/>
      <c r="W16" s="133" t="str">
        <f>IF(R16="","",VLOOKUP(R16,エントリー料金一覧!$B$4:$C$27,2,0))</f>
        <v/>
      </c>
      <c r="X16" s="134"/>
      <c r="Y16" s="134"/>
      <c r="Z16" s="134"/>
      <c r="AA16" s="135"/>
      <c r="AB16" s="47"/>
      <c r="AC16" s="127"/>
      <c r="AD16" s="128"/>
      <c r="AE16" s="128"/>
      <c r="AF16" s="128"/>
      <c r="AG16" s="128"/>
      <c r="AH16" s="133" t="str">
        <f>IF(AC16="","",VLOOKUP(AC16,エントリー料金一覧!$B$4:$C$27,2,0))</f>
        <v/>
      </c>
      <c r="AI16" s="134"/>
      <c r="AJ16" s="134"/>
      <c r="AK16" s="134"/>
      <c r="AL16" s="135"/>
      <c r="AM16" s="47"/>
      <c r="AN16" s="130"/>
      <c r="AO16" s="131"/>
      <c r="AP16" s="131"/>
      <c r="AQ16" s="131"/>
      <c r="AR16" s="131"/>
      <c r="AS16" s="132"/>
      <c r="AT16" s="143" t="str">
        <f>IF(AN16="","",VLOOKUP(AN16,エントリー料金一覧!$B$4:$C$27,2,0))</f>
        <v/>
      </c>
      <c r="AU16" s="143"/>
      <c r="AV16" s="143"/>
      <c r="AW16" s="143"/>
      <c r="AX16" s="143"/>
      <c r="AY16" s="47"/>
      <c r="AZ16" s="130"/>
      <c r="BA16" s="131"/>
      <c r="BB16" s="131"/>
      <c r="BC16" s="131"/>
      <c r="BD16" s="131"/>
      <c r="BE16" s="133" t="str">
        <f>IF(AZ16="","",VLOOKUP(AZ16,エントリー料金一覧!$B$4:$C$27,2,0))</f>
        <v/>
      </c>
      <c r="BF16" s="134"/>
      <c r="BG16" s="134"/>
      <c r="BH16" s="134"/>
      <c r="BI16" s="135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</row>
    <row r="17" spans="1:76" ht="25.2" customHeight="1">
      <c r="A17" s="126">
        <v>12</v>
      </c>
      <c r="B17" s="126"/>
      <c r="C17" s="127"/>
      <c r="D17" s="128"/>
      <c r="E17" s="128"/>
      <c r="F17" s="128"/>
      <c r="G17" s="128"/>
      <c r="H17" s="128"/>
      <c r="I17" s="129"/>
      <c r="J17" s="127"/>
      <c r="K17" s="128"/>
      <c r="L17" s="128"/>
      <c r="M17" s="128"/>
      <c r="N17" s="128"/>
      <c r="O17" s="128"/>
      <c r="P17" s="128"/>
      <c r="Q17" s="129"/>
      <c r="R17" s="130"/>
      <c r="S17" s="131"/>
      <c r="T17" s="131"/>
      <c r="U17" s="131"/>
      <c r="V17" s="132"/>
      <c r="W17" s="133" t="str">
        <f>IF(R17="","",VLOOKUP(R17,エントリー料金一覧!$B$4:$C$27,2,0))</f>
        <v/>
      </c>
      <c r="X17" s="134"/>
      <c r="Y17" s="134"/>
      <c r="Z17" s="134"/>
      <c r="AA17" s="135"/>
      <c r="AB17" s="47"/>
      <c r="AC17" s="127"/>
      <c r="AD17" s="128"/>
      <c r="AE17" s="128"/>
      <c r="AF17" s="128"/>
      <c r="AG17" s="128"/>
      <c r="AH17" s="133" t="str">
        <f>IF(AC17="","",VLOOKUP(AC17,エントリー料金一覧!$B$4:$C$27,2,0))</f>
        <v/>
      </c>
      <c r="AI17" s="134"/>
      <c r="AJ17" s="134"/>
      <c r="AK17" s="134"/>
      <c r="AL17" s="135"/>
      <c r="AM17" s="47"/>
      <c r="AN17" s="130"/>
      <c r="AO17" s="131"/>
      <c r="AP17" s="131"/>
      <c r="AQ17" s="131"/>
      <c r="AR17" s="131"/>
      <c r="AS17" s="132"/>
      <c r="AT17" s="143" t="str">
        <f>IF(AN17="","",VLOOKUP(AN17,エントリー料金一覧!$B$4:$C$27,2,0))</f>
        <v/>
      </c>
      <c r="AU17" s="143"/>
      <c r="AV17" s="143"/>
      <c r="AW17" s="143"/>
      <c r="AX17" s="143"/>
      <c r="AY17" s="47"/>
      <c r="AZ17" s="130"/>
      <c r="BA17" s="131"/>
      <c r="BB17" s="131"/>
      <c r="BC17" s="131"/>
      <c r="BD17" s="131"/>
      <c r="BE17" s="133" t="str">
        <f>IF(AZ17="","",VLOOKUP(AZ17,エントリー料金一覧!$B$4:$C$27,2,0))</f>
        <v/>
      </c>
      <c r="BF17" s="134"/>
      <c r="BG17" s="134"/>
      <c r="BH17" s="134"/>
      <c r="BI17" s="135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</row>
    <row r="18" spans="1:76" ht="25.2" customHeight="1">
      <c r="A18" s="126">
        <v>13</v>
      </c>
      <c r="B18" s="126"/>
      <c r="C18" s="127"/>
      <c r="D18" s="128"/>
      <c r="E18" s="128"/>
      <c r="F18" s="128"/>
      <c r="G18" s="128"/>
      <c r="H18" s="128"/>
      <c r="I18" s="129"/>
      <c r="J18" s="127"/>
      <c r="K18" s="128"/>
      <c r="L18" s="128"/>
      <c r="M18" s="128"/>
      <c r="N18" s="128"/>
      <c r="O18" s="128"/>
      <c r="P18" s="128"/>
      <c r="Q18" s="129"/>
      <c r="R18" s="130"/>
      <c r="S18" s="131"/>
      <c r="T18" s="131"/>
      <c r="U18" s="131"/>
      <c r="V18" s="132"/>
      <c r="W18" s="133" t="str">
        <f>IF(R18="","",VLOOKUP(R18,エントリー料金一覧!$B$4:$C$27,2,0))</f>
        <v/>
      </c>
      <c r="X18" s="134"/>
      <c r="Y18" s="134"/>
      <c r="Z18" s="134"/>
      <c r="AA18" s="135"/>
      <c r="AB18" s="47"/>
      <c r="AC18" s="127"/>
      <c r="AD18" s="128"/>
      <c r="AE18" s="128"/>
      <c r="AF18" s="128"/>
      <c r="AG18" s="128"/>
      <c r="AH18" s="133" t="str">
        <f>IF(AC18="","",VLOOKUP(AC18,エントリー料金一覧!$B$4:$C$27,2,0))</f>
        <v/>
      </c>
      <c r="AI18" s="134"/>
      <c r="AJ18" s="134"/>
      <c r="AK18" s="134"/>
      <c r="AL18" s="135"/>
      <c r="AM18" s="47"/>
      <c r="AN18" s="130"/>
      <c r="AO18" s="131"/>
      <c r="AP18" s="131"/>
      <c r="AQ18" s="131"/>
      <c r="AR18" s="131"/>
      <c r="AS18" s="132"/>
      <c r="AT18" s="143" t="str">
        <f>IF(AN18="","",VLOOKUP(AN18,エントリー料金一覧!$B$4:$C$27,2,0))</f>
        <v/>
      </c>
      <c r="AU18" s="143"/>
      <c r="AV18" s="143"/>
      <c r="AW18" s="143"/>
      <c r="AX18" s="143"/>
      <c r="AY18" s="47"/>
      <c r="AZ18" s="130"/>
      <c r="BA18" s="131"/>
      <c r="BB18" s="131"/>
      <c r="BC18" s="131"/>
      <c r="BD18" s="131"/>
      <c r="BE18" s="133" t="str">
        <f>IF(AZ18="","",VLOOKUP(AZ18,エントリー料金一覧!$B$4:$C$27,2,0))</f>
        <v/>
      </c>
      <c r="BF18" s="134"/>
      <c r="BG18" s="134"/>
      <c r="BH18" s="134"/>
      <c r="BI18" s="135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</row>
    <row r="19" spans="1:76" ht="25.2" customHeight="1">
      <c r="A19" s="126">
        <v>14</v>
      </c>
      <c r="B19" s="126"/>
      <c r="C19" s="127"/>
      <c r="D19" s="128"/>
      <c r="E19" s="128"/>
      <c r="F19" s="128"/>
      <c r="G19" s="128"/>
      <c r="H19" s="128"/>
      <c r="I19" s="129"/>
      <c r="J19" s="127"/>
      <c r="K19" s="128"/>
      <c r="L19" s="128"/>
      <c r="M19" s="128"/>
      <c r="N19" s="128"/>
      <c r="O19" s="128"/>
      <c r="P19" s="128"/>
      <c r="Q19" s="129"/>
      <c r="R19" s="130"/>
      <c r="S19" s="131"/>
      <c r="T19" s="131"/>
      <c r="U19" s="131"/>
      <c r="V19" s="132"/>
      <c r="W19" s="133" t="str">
        <f>IF(R19="","",VLOOKUP(R19,エントリー料金一覧!$B$4:$C$27,2,0))</f>
        <v/>
      </c>
      <c r="X19" s="134"/>
      <c r="Y19" s="134"/>
      <c r="Z19" s="134"/>
      <c r="AA19" s="135"/>
      <c r="AB19" s="47"/>
      <c r="AC19" s="127"/>
      <c r="AD19" s="128"/>
      <c r="AE19" s="128"/>
      <c r="AF19" s="128"/>
      <c r="AG19" s="128"/>
      <c r="AH19" s="133" t="str">
        <f>IF(AC19="","",VLOOKUP(AC19,エントリー料金一覧!$B$4:$C$27,2,0))</f>
        <v/>
      </c>
      <c r="AI19" s="134"/>
      <c r="AJ19" s="134"/>
      <c r="AK19" s="134"/>
      <c r="AL19" s="135"/>
      <c r="AM19" s="47"/>
      <c r="AN19" s="130"/>
      <c r="AO19" s="131"/>
      <c r="AP19" s="131"/>
      <c r="AQ19" s="131"/>
      <c r="AR19" s="131"/>
      <c r="AS19" s="132"/>
      <c r="AT19" s="143" t="str">
        <f>IF(AN19="","",VLOOKUP(AN19,エントリー料金一覧!$B$4:$C$27,2,0))</f>
        <v/>
      </c>
      <c r="AU19" s="143"/>
      <c r="AV19" s="143"/>
      <c r="AW19" s="143"/>
      <c r="AX19" s="143"/>
      <c r="AY19" s="47"/>
      <c r="AZ19" s="130"/>
      <c r="BA19" s="131"/>
      <c r="BB19" s="131"/>
      <c r="BC19" s="131"/>
      <c r="BD19" s="131"/>
      <c r="BE19" s="133" t="str">
        <f>IF(AZ19="","",VLOOKUP(AZ19,エントリー料金一覧!$B$4:$C$27,2,0))</f>
        <v/>
      </c>
      <c r="BF19" s="134"/>
      <c r="BG19" s="134"/>
      <c r="BH19" s="134"/>
      <c r="BI19" s="135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</row>
    <row r="20" spans="1:76" ht="25.2" customHeight="1">
      <c r="A20" s="126">
        <v>15</v>
      </c>
      <c r="B20" s="126"/>
      <c r="C20" s="127"/>
      <c r="D20" s="128"/>
      <c r="E20" s="128"/>
      <c r="F20" s="128"/>
      <c r="G20" s="128"/>
      <c r="H20" s="128"/>
      <c r="I20" s="129"/>
      <c r="J20" s="127"/>
      <c r="K20" s="128"/>
      <c r="L20" s="128"/>
      <c r="M20" s="128"/>
      <c r="N20" s="128"/>
      <c r="O20" s="128"/>
      <c r="P20" s="128"/>
      <c r="Q20" s="129"/>
      <c r="R20" s="130"/>
      <c r="S20" s="131"/>
      <c r="T20" s="131"/>
      <c r="U20" s="131"/>
      <c r="V20" s="132"/>
      <c r="W20" s="133" t="str">
        <f>IF(R20="","",VLOOKUP(R20,エントリー料金一覧!$B$4:$C$27,2,0))</f>
        <v/>
      </c>
      <c r="X20" s="134"/>
      <c r="Y20" s="134"/>
      <c r="Z20" s="134"/>
      <c r="AA20" s="135"/>
      <c r="AB20" s="47"/>
      <c r="AC20" s="127"/>
      <c r="AD20" s="128"/>
      <c r="AE20" s="128"/>
      <c r="AF20" s="128"/>
      <c r="AG20" s="128"/>
      <c r="AH20" s="133" t="str">
        <f>IF(AC20="","",VLOOKUP(AC20,エントリー料金一覧!$B$4:$C$27,2,0))</f>
        <v/>
      </c>
      <c r="AI20" s="134"/>
      <c r="AJ20" s="134"/>
      <c r="AK20" s="134"/>
      <c r="AL20" s="135"/>
      <c r="AM20" s="47"/>
      <c r="AN20" s="130"/>
      <c r="AO20" s="131"/>
      <c r="AP20" s="131"/>
      <c r="AQ20" s="131"/>
      <c r="AR20" s="131"/>
      <c r="AS20" s="132"/>
      <c r="AT20" s="143" t="str">
        <f>IF(AN20="","",VLOOKUP(AN20,エントリー料金一覧!$B$4:$C$27,2,0))</f>
        <v/>
      </c>
      <c r="AU20" s="143"/>
      <c r="AV20" s="143"/>
      <c r="AW20" s="143"/>
      <c r="AX20" s="143"/>
      <c r="AY20" s="47"/>
      <c r="AZ20" s="130"/>
      <c r="BA20" s="131"/>
      <c r="BB20" s="131"/>
      <c r="BC20" s="131"/>
      <c r="BD20" s="131"/>
      <c r="BE20" s="133" t="str">
        <f>IF(AZ20="","",VLOOKUP(AZ20,エントリー料金一覧!$B$4:$C$27,2,0))</f>
        <v/>
      </c>
      <c r="BF20" s="134"/>
      <c r="BG20" s="134"/>
      <c r="BH20" s="134"/>
      <c r="BI20" s="135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</row>
    <row r="21" spans="1:76" ht="25.2" customHeight="1">
      <c r="A21" s="126">
        <v>16</v>
      </c>
      <c r="B21" s="126"/>
      <c r="C21" s="127"/>
      <c r="D21" s="128"/>
      <c r="E21" s="128"/>
      <c r="F21" s="128"/>
      <c r="G21" s="128"/>
      <c r="H21" s="128"/>
      <c r="I21" s="129"/>
      <c r="J21" s="127"/>
      <c r="K21" s="128"/>
      <c r="L21" s="128"/>
      <c r="M21" s="128"/>
      <c r="N21" s="128"/>
      <c r="O21" s="128"/>
      <c r="P21" s="128"/>
      <c r="Q21" s="129"/>
      <c r="R21" s="130"/>
      <c r="S21" s="131"/>
      <c r="T21" s="131"/>
      <c r="U21" s="131"/>
      <c r="V21" s="132"/>
      <c r="W21" s="133" t="str">
        <f>IF(R21="","",VLOOKUP(R21,エントリー料金一覧!$B$4:$C$27,2,0))</f>
        <v/>
      </c>
      <c r="X21" s="134"/>
      <c r="Y21" s="134"/>
      <c r="Z21" s="134"/>
      <c r="AA21" s="135"/>
      <c r="AB21" s="47"/>
      <c r="AC21" s="127"/>
      <c r="AD21" s="128"/>
      <c r="AE21" s="128"/>
      <c r="AF21" s="128"/>
      <c r="AG21" s="128"/>
      <c r="AH21" s="133" t="str">
        <f>IF(AC21="","",VLOOKUP(AC21,エントリー料金一覧!$B$4:$C$27,2,0))</f>
        <v/>
      </c>
      <c r="AI21" s="134"/>
      <c r="AJ21" s="134"/>
      <c r="AK21" s="134"/>
      <c r="AL21" s="135"/>
      <c r="AM21" s="47"/>
      <c r="AN21" s="130"/>
      <c r="AO21" s="131"/>
      <c r="AP21" s="131"/>
      <c r="AQ21" s="131"/>
      <c r="AR21" s="131"/>
      <c r="AS21" s="132"/>
      <c r="AT21" s="143" t="str">
        <f>IF(AN21="","",VLOOKUP(AN21,エントリー料金一覧!$B$4:$C$27,2,0))</f>
        <v/>
      </c>
      <c r="AU21" s="143"/>
      <c r="AV21" s="143"/>
      <c r="AW21" s="143"/>
      <c r="AX21" s="143"/>
      <c r="AY21" s="47"/>
      <c r="AZ21" s="130"/>
      <c r="BA21" s="131"/>
      <c r="BB21" s="131"/>
      <c r="BC21" s="131"/>
      <c r="BD21" s="131"/>
      <c r="BE21" s="133" t="str">
        <f>IF(AZ21="","",VLOOKUP(AZ21,エントリー料金一覧!$B$4:$C$27,2,0))</f>
        <v/>
      </c>
      <c r="BF21" s="134"/>
      <c r="BG21" s="134"/>
      <c r="BH21" s="134"/>
      <c r="BI21" s="135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</row>
    <row r="22" spans="1:76" ht="25.2" customHeight="1">
      <c r="A22" s="126">
        <v>17</v>
      </c>
      <c r="B22" s="126"/>
      <c r="C22" s="127"/>
      <c r="D22" s="128"/>
      <c r="E22" s="128"/>
      <c r="F22" s="128"/>
      <c r="G22" s="128"/>
      <c r="H22" s="128"/>
      <c r="I22" s="129"/>
      <c r="J22" s="127"/>
      <c r="K22" s="128"/>
      <c r="L22" s="128"/>
      <c r="M22" s="128"/>
      <c r="N22" s="128"/>
      <c r="O22" s="128"/>
      <c r="P22" s="128"/>
      <c r="Q22" s="129"/>
      <c r="R22" s="130"/>
      <c r="S22" s="131"/>
      <c r="T22" s="131"/>
      <c r="U22" s="131"/>
      <c r="V22" s="132"/>
      <c r="W22" s="133" t="str">
        <f>IF(R22="","",VLOOKUP(R22,エントリー料金一覧!$B$4:$C$27,2,0))</f>
        <v/>
      </c>
      <c r="X22" s="134"/>
      <c r="Y22" s="134"/>
      <c r="Z22" s="134"/>
      <c r="AA22" s="135"/>
      <c r="AB22" s="47"/>
      <c r="AC22" s="127"/>
      <c r="AD22" s="128"/>
      <c r="AE22" s="128"/>
      <c r="AF22" s="128"/>
      <c r="AG22" s="128"/>
      <c r="AH22" s="133" t="str">
        <f>IF(AC22="","",VLOOKUP(AC22,エントリー料金一覧!$B$4:$C$27,2,0))</f>
        <v/>
      </c>
      <c r="AI22" s="134"/>
      <c r="AJ22" s="134"/>
      <c r="AK22" s="134"/>
      <c r="AL22" s="135"/>
      <c r="AM22" s="47"/>
      <c r="AN22" s="130"/>
      <c r="AO22" s="131"/>
      <c r="AP22" s="131"/>
      <c r="AQ22" s="131"/>
      <c r="AR22" s="131"/>
      <c r="AS22" s="132"/>
      <c r="AT22" s="143" t="str">
        <f>IF(AN22="","",VLOOKUP(AN22,エントリー料金一覧!$B$4:$C$27,2,0))</f>
        <v/>
      </c>
      <c r="AU22" s="143"/>
      <c r="AV22" s="143"/>
      <c r="AW22" s="143"/>
      <c r="AX22" s="143"/>
      <c r="AY22" s="47"/>
      <c r="AZ22" s="130"/>
      <c r="BA22" s="131"/>
      <c r="BB22" s="131"/>
      <c r="BC22" s="131"/>
      <c r="BD22" s="131"/>
      <c r="BE22" s="133" t="str">
        <f>IF(AZ22="","",VLOOKUP(AZ22,エントリー料金一覧!$B$4:$C$27,2,0))</f>
        <v/>
      </c>
      <c r="BF22" s="134"/>
      <c r="BG22" s="134"/>
      <c r="BH22" s="134"/>
      <c r="BI22" s="135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</row>
    <row r="23" spans="1:76" ht="25.2" customHeight="1">
      <c r="A23" s="126">
        <v>18</v>
      </c>
      <c r="B23" s="126"/>
      <c r="C23" s="127"/>
      <c r="D23" s="128"/>
      <c r="E23" s="128"/>
      <c r="F23" s="128"/>
      <c r="G23" s="128"/>
      <c r="H23" s="128"/>
      <c r="I23" s="129"/>
      <c r="J23" s="127"/>
      <c r="K23" s="128"/>
      <c r="L23" s="128"/>
      <c r="M23" s="128"/>
      <c r="N23" s="128"/>
      <c r="O23" s="128"/>
      <c r="P23" s="128"/>
      <c r="Q23" s="129"/>
      <c r="R23" s="130"/>
      <c r="S23" s="131"/>
      <c r="T23" s="131"/>
      <c r="U23" s="131"/>
      <c r="V23" s="132"/>
      <c r="W23" s="133" t="str">
        <f>IF(R23="","",VLOOKUP(R23,エントリー料金一覧!$B$4:$C$27,2,0))</f>
        <v/>
      </c>
      <c r="X23" s="134"/>
      <c r="Y23" s="134"/>
      <c r="Z23" s="134"/>
      <c r="AA23" s="135"/>
      <c r="AB23" s="47"/>
      <c r="AC23" s="127"/>
      <c r="AD23" s="128"/>
      <c r="AE23" s="128"/>
      <c r="AF23" s="128"/>
      <c r="AG23" s="128"/>
      <c r="AH23" s="133" t="str">
        <f>IF(AC23="","",VLOOKUP(AC23,エントリー料金一覧!$B$4:$C$27,2,0))</f>
        <v/>
      </c>
      <c r="AI23" s="134"/>
      <c r="AJ23" s="134"/>
      <c r="AK23" s="134"/>
      <c r="AL23" s="135"/>
      <c r="AM23" s="47"/>
      <c r="AN23" s="130"/>
      <c r="AO23" s="131"/>
      <c r="AP23" s="131"/>
      <c r="AQ23" s="131"/>
      <c r="AR23" s="131"/>
      <c r="AS23" s="132"/>
      <c r="AT23" s="143" t="str">
        <f>IF(AN23="","",VLOOKUP(AN23,エントリー料金一覧!$B$4:$C$27,2,0))</f>
        <v/>
      </c>
      <c r="AU23" s="143"/>
      <c r="AV23" s="143"/>
      <c r="AW23" s="143"/>
      <c r="AX23" s="143"/>
      <c r="AY23" s="47"/>
      <c r="AZ23" s="130"/>
      <c r="BA23" s="131"/>
      <c r="BB23" s="131"/>
      <c r="BC23" s="131"/>
      <c r="BD23" s="131"/>
      <c r="BE23" s="133" t="str">
        <f>IF(AZ23="","",VLOOKUP(AZ23,エントリー料金一覧!$B$4:$C$27,2,0))</f>
        <v/>
      </c>
      <c r="BF23" s="134"/>
      <c r="BG23" s="134"/>
      <c r="BH23" s="134"/>
      <c r="BI23" s="135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</row>
    <row r="24" spans="1:76" ht="25.2" customHeight="1">
      <c r="A24" s="126">
        <v>19</v>
      </c>
      <c r="B24" s="126"/>
      <c r="C24" s="127"/>
      <c r="D24" s="128"/>
      <c r="E24" s="128"/>
      <c r="F24" s="128"/>
      <c r="G24" s="128"/>
      <c r="H24" s="128"/>
      <c r="I24" s="129"/>
      <c r="J24" s="127"/>
      <c r="K24" s="128"/>
      <c r="L24" s="128"/>
      <c r="M24" s="128"/>
      <c r="N24" s="128"/>
      <c r="O24" s="128"/>
      <c r="P24" s="128"/>
      <c r="Q24" s="129"/>
      <c r="R24" s="130"/>
      <c r="S24" s="131"/>
      <c r="T24" s="131"/>
      <c r="U24" s="131"/>
      <c r="V24" s="132"/>
      <c r="W24" s="133" t="str">
        <f>IF(R24="","",VLOOKUP(R24,エントリー料金一覧!$B$4:$C$27,2,0))</f>
        <v/>
      </c>
      <c r="X24" s="134"/>
      <c r="Y24" s="134"/>
      <c r="Z24" s="134"/>
      <c r="AA24" s="135"/>
      <c r="AB24" s="47"/>
      <c r="AC24" s="127"/>
      <c r="AD24" s="128"/>
      <c r="AE24" s="128"/>
      <c r="AF24" s="128"/>
      <c r="AG24" s="128"/>
      <c r="AH24" s="133" t="str">
        <f>IF(AC24="","",VLOOKUP(AC24,エントリー料金一覧!$B$4:$C$27,2,0))</f>
        <v/>
      </c>
      <c r="AI24" s="134"/>
      <c r="AJ24" s="134"/>
      <c r="AK24" s="134"/>
      <c r="AL24" s="135"/>
      <c r="AM24" s="47"/>
      <c r="AN24" s="130"/>
      <c r="AO24" s="131"/>
      <c r="AP24" s="131"/>
      <c r="AQ24" s="131"/>
      <c r="AR24" s="131"/>
      <c r="AS24" s="132"/>
      <c r="AT24" s="143" t="str">
        <f>IF(AN24="","",VLOOKUP(AN24,エントリー料金一覧!$B$4:$C$27,2,0))</f>
        <v/>
      </c>
      <c r="AU24" s="143"/>
      <c r="AV24" s="143"/>
      <c r="AW24" s="143"/>
      <c r="AX24" s="143"/>
      <c r="AY24" s="47"/>
      <c r="AZ24" s="130"/>
      <c r="BA24" s="131"/>
      <c r="BB24" s="131"/>
      <c r="BC24" s="131"/>
      <c r="BD24" s="131"/>
      <c r="BE24" s="133" t="str">
        <f>IF(AZ24="","",VLOOKUP(AZ24,エントリー料金一覧!$B$4:$C$27,2,0))</f>
        <v/>
      </c>
      <c r="BF24" s="134"/>
      <c r="BG24" s="134"/>
      <c r="BH24" s="134"/>
      <c r="BI24" s="135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</row>
    <row r="25" spans="1:76" ht="25.2" customHeight="1">
      <c r="A25" s="126">
        <v>20</v>
      </c>
      <c r="B25" s="126"/>
      <c r="C25" s="127"/>
      <c r="D25" s="128"/>
      <c r="E25" s="128"/>
      <c r="F25" s="128"/>
      <c r="G25" s="128"/>
      <c r="H25" s="128"/>
      <c r="I25" s="129"/>
      <c r="J25" s="127"/>
      <c r="K25" s="128"/>
      <c r="L25" s="128"/>
      <c r="M25" s="128"/>
      <c r="N25" s="128"/>
      <c r="O25" s="128"/>
      <c r="P25" s="128"/>
      <c r="Q25" s="129"/>
      <c r="R25" s="130"/>
      <c r="S25" s="131"/>
      <c r="T25" s="131"/>
      <c r="U25" s="131"/>
      <c r="V25" s="132"/>
      <c r="W25" s="133" t="str">
        <f>IF(R25="","",VLOOKUP(R25,エントリー料金一覧!$B$4:$C$27,2,0))</f>
        <v/>
      </c>
      <c r="X25" s="134"/>
      <c r="Y25" s="134"/>
      <c r="Z25" s="134"/>
      <c r="AA25" s="135"/>
      <c r="AB25" s="47"/>
      <c r="AC25" s="127"/>
      <c r="AD25" s="128"/>
      <c r="AE25" s="128"/>
      <c r="AF25" s="128"/>
      <c r="AG25" s="128"/>
      <c r="AH25" s="133" t="str">
        <f>IF(AC25="","",VLOOKUP(AC25,エントリー料金一覧!$B$4:$C$27,2,0))</f>
        <v/>
      </c>
      <c r="AI25" s="134"/>
      <c r="AJ25" s="134"/>
      <c r="AK25" s="134"/>
      <c r="AL25" s="135"/>
      <c r="AM25" s="47"/>
      <c r="AN25" s="130"/>
      <c r="AO25" s="131"/>
      <c r="AP25" s="131"/>
      <c r="AQ25" s="131"/>
      <c r="AR25" s="131"/>
      <c r="AS25" s="132"/>
      <c r="AT25" s="143" t="str">
        <f>IF(AN25="","",VLOOKUP(AN25,エントリー料金一覧!$B$4:$C$27,2,0))</f>
        <v/>
      </c>
      <c r="AU25" s="143"/>
      <c r="AV25" s="143"/>
      <c r="AW25" s="143"/>
      <c r="AX25" s="143"/>
      <c r="AY25" s="47"/>
      <c r="AZ25" s="130"/>
      <c r="BA25" s="131"/>
      <c r="BB25" s="131"/>
      <c r="BC25" s="131"/>
      <c r="BD25" s="131"/>
      <c r="BE25" s="133" t="str">
        <f>IF(AZ25="","",VLOOKUP(AZ25,エントリー料金一覧!$B$4:$C$27,2,0))</f>
        <v/>
      </c>
      <c r="BF25" s="134"/>
      <c r="BG25" s="134"/>
      <c r="BH25" s="134"/>
      <c r="BI25" s="135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</row>
    <row r="26" spans="1:76" ht="25.2" customHeight="1">
      <c r="A26" s="126">
        <v>21</v>
      </c>
      <c r="B26" s="126"/>
      <c r="C26" s="127"/>
      <c r="D26" s="128"/>
      <c r="E26" s="128"/>
      <c r="F26" s="128"/>
      <c r="G26" s="128"/>
      <c r="H26" s="128"/>
      <c r="I26" s="129"/>
      <c r="J26" s="127"/>
      <c r="K26" s="128"/>
      <c r="L26" s="128"/>
      <c r="M26" s="128"/>
      <c r="N26" s="128"/>
      <c r="O26" s="128"/>
      <c r="P26" s="128"/>
      <c r="Q26" s="129"/>
      <c r="R26" s="130"/>
      <c r="S26" s="131"/>
      <c r="T26" s="131"/>
      <c r="U26" s="131"/>
      <c r="V26" s="132"/>
      <c r="W26" s="133" t="str">
        <f>IF(R26="","",VLOOKUP(R26,エントリー料金一覧!$B$4:$C$27,2,0))</f>
        <v/>
      </c>
      <c r="X26" s="134"/>
      <c r="Y26" s="134"/>
      <c r="Z26" s="134"/>
      <c r="AA26" s="135"/>
      <c r="AB26" s="47"/>
      <c r="AC26" s="127"/>
      <c r="AD26" s="128"/>
      <c r="AE26" s="128"/>
      <c r="AF26" s="128"/>
      <c r="AG26" s="128"/>
      <c r="AH26" s="133" t="str">
        <f>IF(AC26="","",VLOOKUP(AC26,エントリー料金一覧!$B$4:$C$27,2,0))</f>
        <v/>
      </c>
      <c r="AI26" s="134"/>
      <c r="AJ26" s="134"/>
      <c r="AK26" s="134"/>
      <c r="AL26" s="135"/>
      <c r="AM26" s="47"/>
      <c r="AN26" s="130"/>
      <c r="AO26" s="131"/>
      <c r="AP26" s="131"/>
      <c r="AQ26" s="131"/>
      <c r="AR26" s="131"/>
      <c r="AS26" s="132"/>
      <c r="AT26" s="143" t="str">
        <f>IF(AN26="","",VLOOKUP(AN26,エントリー料金一覧!$B$4:$C$27,2,0))</f>
        <v/>
      </c>
      <c r="AU26" s="143"/>
      <c r="AV26" s="143"/>
      <c r="AW26" s="143"/>
      <c r="AX26" s="143"/>
      <c r="AY26" s="47"/>
      <c r="AZ26" s="130"/>
      <c r="BA26" s="131"/>
      <c r="BB26" s="131"/>
      <c r="BC26" s="131"/>
      <c r="BD26" s="131"/>
      <c r="BE26" s="133" t="str">
        <f>IF(AZ26="","",VLOOKUP(AZ26,エントリー料金一覧!$B$4:$C$27,2,0))</f>
        <v/>
      </c>
      <c r="BF26" s="134"/>
      <c r="BG26" s="134"/>
      <c r="BH26" s="134"/>
      <c r="BI26" s="135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</row>
    <row r="27" spans="1:76" ht="25.2" customHeight="1">
      <c r="A27" s="126">
        <v>22</v>
      </c>
      <c r="B27" s="126"/>
      <c r="C27" s="127"/>
      <c r="D27" s="128"/>
      <c r="E27" s="128"/>
      <c r="F27" s="128"/>
      <c r="G27" s="128"/>
      <c r="H27" s="128"/>
      <c r="I27" s="129"/>
      <c r="J27" s="127"/>
      <c r="K27" s="128"/>
      <c r="L27" s="128"/>
      <c r="M27" s="128"/>
      <c r="N27" s="128"/>
      <c r="O27" s="128"/>
      <c r="P27" s="128"/>
      <c r="Q27" s="129"/>
      <c r="R27" s="130"/>
      <c r="S27" s="131"/>
      <c r="T27" s="131"/>
      <c r="U27" s="131"/>
      <c r="V27" s="132"/>
      <c r="W27" s="133" t="str">
        <f>IF(R27="","",VLOOKUP(R27,エントリー料金一覧!$B$4:$C$27,2,0))</f>
        <v/>
      </c>
      <c r="X27" s="134"/>
      <c r="Y27" s="134"/>
      <c r="Z27" s="134"/>
      <c r="AA27" s="135"/>
      <c r="AB27" s="47"/>
      <c r="AC27" s="127"/>
      <c r="AD27" s="128"/>
      <c r="AE27" s="128"/>
      <c r="AF27" s="128"/>
      <c r="AG27" s="128"/>
      <c r="AH27" s="133" t="str">
        <f>IF(AC27="","",VLOOKUP(AC27,エントリー料金一覧!$B$4:$C$27,2,0))</f>
        <v/>
      </c>
      <c r="AI27" s="134"/>
      <c r="AJ27" s="134"/>
      <c r="AK27" s="134"/>
      <c r="AL27" s="135"/>
      <c r="AM27" s="47"/>
      <c r="AN27" s="130"/>
      <c r="AO27" s="131"/>
      <c r="AP27" s="131"/>
      <c r="AQ27" s="131"/>
      <c r="AR27" s="131"/>
      <c r="AS27" s="132"/>
      <c r="AT27" s="143" t="str">
        <f>IF(AN27="","",VLOOKUP(AN27,エントリー料金一覧!$B$4:$C$27,2,0))</f>
        <v/>
      </c>
      <c r="AU27" s="143"/>
      <c r="AV27" s="143"/>
      <c r="AW27" s="143"/>
      <c r="AX27" s="143"/>
      <c r="AY27" s="47"/>
      <c r="AZ27" s="130"/>
      <c r="BA27" s="131"/>
      <c r="BB27" s="131"/>
      <c r="BC27" s="131"/>
      <c r="BD27" s="131"/>
      <c r="BE27" s="133" t="str">
        <f>IF(AZ27="","",VLOOKUP(AZ27,エントリー料金一覧!$B$4:$C$27,2,0))</f>
        <v/>
      </c>
      <c r="BF27" s="134"/>
      <c r="BG27" s="134"/>
      <c r="BH27" s="134"/>
      <c r="BI27" s="135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</row>
    <row r="28" spans="1:76" ht="25.2" customHeight="1">
      <c r="A28" s="126">
        <v>23</v>
      </c>
      <c r="B28" s="126"/>
      <c r="C28" s="127"/>
      <c r="D28" s="128"/>
      <c r="E28" s="128"/>
      <c r="F28" s="128"/>
      <c r="G28" s="128"/>
      <c r="H28" s="128"/>
      <c r="I28" s="129"/>
      <c r="J28" s="127"/>
      <c r="K28" s="128"/>
      <c r="L28" s="128"/>
      <c r="M28" s="128"/>
      <c r="N28" s="128"/>
      <c r="O28" s="128"/>
      <c r="P28" s="128"/>
      <c r="Q28" s="129"/>
      <c r="R28" s="130"/>
      <c r="S28" s="131"/>
      <c r="T28" s="131"/>
      <c r="U28" s="131"/>
      <c r="V28" s="132"/>
      <c r="W28" s="133" t="str">
        <f>IF(R28="","",VLOOKUP(R28,エントリー料金一覧!$B$4:$C$27,2,0))</f>
        <v/>
      </c>
      <c r="X28" s="134"/>
      <c r="Y28" s="134"/>
      <c r="Z28" s="134"/>
      <c r="AA28" s="135"/>
      <c r="AB28" s="47"/>
      <c r="AC28" s="127"/>
      <c r="AD28" s="128"/>
      <c r="AE28" s="128"/>
      <c r="AF28" s="128"/>
      <c r="AG28" s="128"/>
      <c r="AH28" s="133" t="str">
        <f>IF(AC28="","",VLOOKUP(AC28,エントリー料金一覧!$B$4:$C$27,2,0))</f>
        <v/>
      </c>
      <c r="AI28" s="134"/>
      <c r="AJ28" s="134"/>
      <c r="AK28" s="134"/>
      <c r="AL28" s="135"/>
      <c r="AM28" s="47"/>
      <c r="AN28" s="130"/>
      <c r="AO28" s="131"/>
      <c r="AP28" s="131"/>
      <c r="AQ28" s="131"/>
      <c r="AR28" s="131"/>
      <c r="AS28" s="132"/>
      <c r="AT28" s="143" t="str">
        <f>IF(AN28="","",VLOOKUP(AN28,エントリー料金一覧!$B$4:$C$27,2,0))</f>
        <v/>
      </c>
      <c r="AU28" s="143"/>
      <c r="AV28" s="143"/>
      <c r="AW28" s="143"/>
      <c r="AX28" s="143"/>
      <c r="AY28" s="47"/>
      <c r="AZ28" s="130"/>
      <c r="BA28" s="131"/>
      <c r="BB28" s="131"/>
      <c r="BC28" s="131"/>
      <c r="BD28" s="131"/>
      <c r="BE28" s="133" t="str">
        <f>IF(AZ28="","",VLOOKUP(AZ28,エントリー料金一覧!$B$4:$C$27,2,0))</f>
        <v/>
      </c>
      <c r="BF28" s="134"/>
      <c r="BG28" s="134"/>
      <c r="BH28" s="134"/>
      <c r="BI28" s="135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</row>
    <row r="29" spans="1:76" ht="25.2" customHeight="1" thickBot="1">
      <c r="A29" s="126">
        <v>24</v>
      </c>
      <c r="B29" s="126"/>
      <c r="C29" s="127"/>
      <c r="D29" s="128"/>
      <c r="E29" s="128"/>
      <c r="F29" s="128"/>
      <c r="G29" s="128"/>
      <c r="H29" s="128"/>
      <c r="I29" s="129"/>
      <c r="J29" s="127"/>
      <c r="K29" s="128"/>
      <c r="L29" s="128"/>
      <c r="M29" s="128"/>
      <c r="N29" s="128"/>
      <c r="O29" s="128"/>
      <c r="P29" s="128"/>
      <c r="Q29" s="129"/>
      <c r="R29" s="130"/>
      <c r="S29" s="131"/>
      <c r="T29" s="131"/>
      <c r="U29" s="131"/>
      <c r="V29" s="132"/>
      <c r="W29" s="133" t="str">
        <f>IF(R29="","",VLOOKUP(R29,エントリー料金一覧!$B$4:$C$27,2,0))</f>
        <v/>
      </c>
      <c r="X29" s="134"/>
      <c r="Y29" s="134"/>
      <c r="Z29" s="134"/>
      <c r="AA29" s="135"/>
      <c r="AB29" s="47"/>
      <c r="AC29" s="127"/>
      <c r="AD29" s="128"/>
      <c r="AE29" s="128"/>
      <c r="AF29" s="128"/>
      <c r="AG29" s="128"/>
      <c r="AH29" s="133" t="str">
        <f>IF(AC29="","",VLOOKUP(AC29,エントリー料金一覧!$B$4:$C$27,2,0))</f>
        <v/>
      </c>
      <c r="AI29" s="134"/>
      <c r="AJ29" s="134"/>
      <c r="AK29" s="134"/>
      <c r="AL29" s="135"/>
      <c r="AM29" s="47"/>
      <c r="AN29" s="130"/>
      <c r="AO29" s="131"/>
      <c r="AP29" s="131"/>
      <c r="AQ29" s="131"/>
      <c r="AR29" s="131"/>
      <c r="AS29" s="132"/>
      <c r="AT29" s="143" t="str">
        <f>IF(AN29="","",VLOOKUP(AN29,エントリー料金一覧!$B$4:$C$27,2,0))</f>
        <v/>
      </c>
      <c r="AU29" s="143"/>
      <c r="AV29" s="143"/>
      <c r="AW29" s="143"/>
      <c r="AX29" s="143"/>
      <c r="AY29" s="47"/>
      <c r="AZ29" s="130"/>
      <c r="BA29" s="131"/>
      <c r="BB29" s="131"/>
      <c r="BC29" s="131"/>
      <c r="BD29" s="131"/>
      <c r="BE29" s="133" t="str">
        <f>IF(AZ29="","",VLOOKUP(AZ29,エントリー料金一覧!$B$4:$C$27,2,0))</f>
        <v/>
      </c>
      <c r="BF29" s="134"/>
      <c r="BG29" s="134"/>
      <c r="BH29" s="134"/>
      <c r="BI29" s="135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</row>
    <row r="30" spans="1:76" ht="25.2" customHeight="1" thickTop="1">
      <c r="A30" s="126">
        <v>25</v>
      </c>
      <c r="B30" s="126"/>
      <c r="C30" s="127"/>
      <c r="D30" s="128"/>
      <c r="E30" s="128"/>
      <c r="F30" s="128"/>
      <c r="G30" s="128"/>
      <c r="H30" s="128"/>
      <c r="I30" s="129"/>
      <c r="J30" s="127"/>
      <c r="K30" s="128"/>
      <c r="L30" s="128"/>
      <c r="M30" s="128"/>
      <c r="N30" s="128"/>
      <c r="O30" s="128"/>
      <c r="P30" s="128"/>
      <c r="Q30" s="129"/>
      <c r="R30" s="130"/>
      <c r="S30" s="131"/>
      <c r="T30" s="131"/>
      <c r="U30" s="131"/>
      <c r="V30" s="132"/>
      <c r="W30" s="133" t="str">
        <f>IF(R30="","",VLOOKUP(R30,エントリー料金一覧!$B$4:$C$27,2,0))</f>
        <v/>
      </c>
      <c r="X30" s="134"/>
      <c r="Y30" s="134"/>
      <c r="Z30" s="134"/>
      <c r="AA30" s="135"/>
      <c r="AB30" s="47"/>
      <c r="AC30" s="127"/>
      <c r="AD30" s="128"/>
      <c r="AE30" s="128"/>
      <c r="AF30" s="128"/>
      <c r="AG30" s="128"/>
      <c r="AH30" s="133" t="str">
        <f>IF(AC30="","",VLOOKUP(AC30,エントリー料金一覧!$B$4:$C$27,2,0))</f>
        <v/>
      </c>
      <c r="AI30" s="134"/>
      <c r="AJ30" s="134"/>
      <c r="AK30" s="134"/>
      <c r="AL30" s="135"/>
      <c r="AM30" s="47"/>
      <c r="AN30" s="130"/>
      <c r="AO30" s="131"/>
      <c r="AP30" s="131"/>
      <c r="AQ30" s="131"/>
      <c r="AR30" s="131"/>
      <c r="AS30" s="132"/>
      <c r="AT30" s="143" t="str">
        <f>IF(AN30="","",VLOOKUP(AN30,エントリー料金一覧!$B$4:$C$27,2,0))</f>
        <v/>
      </c>
      <c r="AU30" s="143"/>
      <c r="AV30" s="143"/>
      <c r="AW30" s="143"/>
      <c r="AX30" s="143"/>
      <c r="AY30" s="47"/>
      <c r="AZ30" s="130"/>
      <c r="BA30" s="131"/>
      <c r="BB30" s="131"/>
      <c r="BC30" s="131"/>
      <c r="BD30" s="131"/>
      <c r="BE30" s="133" t="str">
        <f>IF(AZ30="","",VLOOKUP(AZ30,エントリー料金一覧!$B$4:$C$27,2,0))</f>
        <v/>
      </c>
      <c r="BF30" s="134"/>
      <c r="BG30" s="134"/>
      <c r="BH30" s="134"/>
      <c r="BI30" s="135"/>
      <c r="BJ30" s="148" t="s">
        <v>77</v>
      </c>
      <c r="BK30" s="149"/>
      <c r="BL30" s="149"/>
      <c r="BM30" s="150"/>
      <c r="BN30" s="7"/>
      <c r="BO30" s="7"/>
      <c r="BP30" s="7"/>
      <c r="BQ30" s="7"/>
      <c r="BR30" s="7"/>
      <c r="BS30" s="7"/>
      <c r="BT30" s="7"/>
      <c r="BU30" s="7"/>
      <c r="BV30" s="7"/>
      <c r="BW30" s="7"/>
    </row>
    <row r="31" spans="1:76" ht="20.399999999999999" customHeight="1" thickBot="1">
      <c r="R31" s="151" t="s">
        <v>78</v>
      </c>
      <c r="S31" s="152"/>
      <c r="T31" s="152"/>
      <c r="U31" s="152"/>
      <c r="V31" s="153"/>
      <c r="W31" s="82">
        <f>SUM(W6:AA30)</f>
        <v>0</v>
      </c>
      <c r="X31" s="83"/>
      <c r="Y31" s="83"/>
      <c r="Z31" s="83"/>
      <c r="AA31" s="154"/>
      <c r="AB31" s="151" t="s">
        <v>78</v>
      </c>
      <c r="AC31" s="152"/>
      <c r="AD31" s="152"/>
      <c r="AE31" s="152"/>
      <c r="AF31" s="152"/>
      <c r="AG31" s="153"/>
      <c r="AH31" s="155">
        <f>SUM(AH6:AL30)</f>
        <v>0</v>
      </c>
      <c r="AI31" s="156"/>
      <c r="AJ31" s="156"/>
      <c r="AK31" s="156"/>
      <c r="AL31" s="157"/>
      <c r="AM31" s="151"/>
      <c r="AN31" s="152"/>
      <c r="AO31" s="152"/>
      <c r="AP31" s="152"/>
      <c r="AQ31" s="152"/>
      <c r="AR31" s="152"/>
      <c r="AS31" s="153"/>
      <c r="AT31" s="158">
        <f>SUM(AT6:AX30)</f>
        <v>0</v>
      </c>
      <c r="AU31" s="158"/>
      <c r="AV31" s="158"/>
      <c r="AW31" s="158"/>
      <c r="AX31" s="158"/>
      <c r="AY31" s="151" t="s">
        <v>78</v>
      </c>
      <c r="AZ31" s="152"/>
      <c r="BA31" s="152"/>
      <c r="BB31" s="152"/>
      <c r="BC31" s="152"/>
      <c r="BD31" s="153"/>
      <c r="BE31" s="82">
        <f>SUM(BE6:BI30)</f>
        <v>0</v>
      </c>
      <c r="BF31" s="83"/>
      <c r="BG31" s="83"/>
      <c r="BH31" s="83"/>
      <c r="BI31" s="159"/>
      <c r="BJ31" s="160">
        <f>COUNTA(R6:V25,AC6:AF25,AN6:AQ25,AZ6:BC25,AZ26:BC30,AN26:AQ30,AC26:AF30,R26:V30)</f>
        <v>0</v>
      </c>
      <c r="BK31" s="161"/>
      <c r="BL31" s="161"/>
      <c r="BM31" s="162"/>
      <c r="BR31" s="7"/>
    </row>
    <row r="32" spans="1:76" ht="25.2" customHeight="1" thickTop="1"/>
    <row r="33" ht="25.2" customHeight="1"/>
    <row r="34" ht="25.2" customHeight="1"/>
    <row r="35" ht="25.2" customHeight="1"/>
    <row r="36" ht="25.2" customHeight="1"/>
    <row r="37" ht="25.2" customHeight="1"/>
    <row r="38" ht="25.2" customHeight="1"/>
    <row r="39" ht="25.2" customHeight="1"/>
    <row r="40" ht="25.2" customHeight="1"/>
    <row r="41" ht="25.2" customHeight="1"/>
    <row r="42" ht="25.2" customHeight="1"/>
    <row r="43" ht="25.2" customHeight="1"/>
  </sheetData>
  <sheetProtection sheet="1" objects="1" scenarios="1"/>
  <dataConsolidate/>
  <mergeCells count="298">
    <mergeCell ref="AH29:AL29"/>
    <mergeCell ref="AN29:AS29"/>
    <mergeCell ref="AT29:AX29"/>
    <mergeCell ref="AZ29:BD29"/>
    <mergeCell ref="BE29:BI29"/>
    <mergeCell ref="AC29:AG29"/>
    <mergeCell ref="AC28:AG28"/>
    <mergeCell ref="AB31:AG31"/>
    <mergeCell ref="AM31:AS31"/>
    <mergeCell ref="AY31:BD31"/>
    <mergeCell ref="AH28:AL28"/>
    <mergeCell ref="AN28:AS28"/>
    <mergeCell ref="AT28:AX28"/>
    <mergeCell ref="AZ28:BD28"/>
    <mergeCell ref="BE28:BI28"/>
    <mergeCell ref="BJ30:BM30"/>
    <mergeCell ref="R31:V31"/>
    <mergeCell ref="W31:AA31"/>
    <mergeCell ref="AH31:AL31"/>
    <mergeCell ref="AT31:AX31"/>
    <mergeCell ref="BE31:BI31"/>
    <mergeCell ref="BJ31:BM31"/>
    <mergeCell ref="AC30:AG30"/>
    <mergeCell ref="AH30:AL30"/>
    <mergeCell ref="AN30:AS30"/>
    <mergeCell ref="AT30:AX30"/>
    <mergeCell ref="AZ30:BD30"/>
    <mergeCell ref="BE30:BI30"/>
    <mergeCell ref="A30:B30"/>
    <mergeCell ref="C30:I30"/>
    <mergeCell ref="J30:Q30"/>
    <mergeCell ref="R30:V30"/>
    <mergeCell ref="W30:AA30"/>
    <mergeCell ref="A29:B29"/>
    <mergeCell ref="C29:I29"/>
    <mergeCell ref="J29:Q29"/>
    <mergeCell ref="R29:V29"/>
    <mergeCell ref="W29:AA29"/>
    <mergeCell ref="AH27:AL27"/>
    <mergeCell ref="AN27:AS27"/>
    <mergeCell ref="AT27:AX27"/>
    <mergeCell ref="AZ27:BD27"/>
    <mergeCell ref="BE27:BI27"/>
    <mergeCell ref="A28:B28"/>
    <mergeCell ref="C28:I28"/>
    <mergeCell ref="J28:Q28"/>
    <mergeCell ref="R28:V28"/>
    <mergeCell ref="W28:AA28"/>
    <mergeCell ref="A27:B27"/>
    <mergeCell ref="C27:I27"/>
    <mergeCell ref="J27:Q27"/>
    <mergeCell ref="R27:V27"/>
    <mergeCell ref="W27:AA27"/>
    <mergeCell ref="AC27:AG27"/>
    <mergeCell ref="AC26:AG26"/>
    <mergeCell ref="AH26:AL26"/>
    <mergeCell ref="AN26:AS26"/>
    <mergeCell ref="AT26:AX26"/>
    <mergeCell ref="AZ26:BD26"/>
    <mergeCell ref="BE26:BI26"/>
    <mergeCell ref="AH25:AL25"/>
    <mergeCell ref="AN25:AS25"/>
    <mergeCell ref="AT25:AX25"/>
    <mergeCell ref="AZ25:BD25"/>
    <mergeCell ref="BE25:BI25"/>
    <mergeCell ref="AC25:AG25"/>
    <mergeCell ref="A26:B26"/>
    <mergeCell ref="C26:I26"/>
    <mergeCell ref="J26:Q26"/>
    <mergeCell ref="R26:V26"/>
    <mergeCell ref="W26:AA26"/>
    <mergeCell ref="A25:B25"/>
    <mergeCell ref="C25:I25"/>
    <mergeCell ref="J25:Q25"/>
    <mergeCell ref="R25:V25"/>
    <mergeCell ref="W25:AA25"/>
    <mergeCell ref="AC24:AG24"/>
    <mergeCell ref="AH24:AL24"/>
    <mergeCell ref="AN24:AS24"/>
    <mergeCell ref="AT24:AX24"/>
    <mergeCell ref="AZ24:BD24"/>
    <mergeCell ref="BE24:BI24"/>
    <mergeCell ref="AH23:AL23"/>
    <mergeCell ref="AN23:AS23"/>
    <mergeCell ref="AT23:AX23"/>
    <mergeCell ref="AZ23:BD23"/>
    <mergeCell ref="BE23:BI23"/>
    <mergeCell ref="AC23:AG23"/>
    <mergeCell ref="A24:B24"/>
    <mergeCell ref="C24:I24"/>
    <mergeCell ref="J24:Q24"/>
    <mergeCell ref="R24:V24"/>
    <mergeCell ref="W24:AA24"/>
    <mergeCell ref="A23:B23"/>
    <mergeCell ref="C23:I23"/>
    <mergeCell ref="J23:Q23"/>
    <mergeCell ref="R23:V23"/>
    <mergeCell ref="W23:AA23"/>
    <mergeCell ref="AC22:AG22"/>
    <mergeCell ref="AH22:AL22"/>
    <mergeCell ref="AN22:AS22"/>
    <mergeCell ref="AT22:AX22"/>
    <mergeCell ref="AZ22:BD22"/>
    <mergeCell ref="BE22:BI22"/>
    <mergeCell ref="AH21:AL21"/>
    <mergeCell ref="AN21:AS21"/>
    <mergeCell ref="AT21:AX21"/>
    <mergeCell ref="AZ21:BD21"/>
    <mergeCell ref="BE21:BI21"/>
    <mergeCell ref="AC21:AG21"/>
    <mergeCell ref="A22:B22"/>
    <mergeCell ref="C22:I22"/>
    <mergeCell ref="J22:Q22"/>
    <mergeCell ref="R22:V22"/>
    <mergeCell ref="W22:AA22"/>
    <mergeCell ref="A21:B21"/>
    <mergeCell ref="C21:I21"/>
    <mergeCell ref="J21:Q21"/>
    <mergeCell ref="R21:V21"/>
    <mergeCell ref="W21:AA21"/>
    <mergeCell ref="AC20:AG20"/>
    <mergeCell ref="AH20:AL20"/>
    <mergeCell ref="AN20:AS20"/>
    <mergeCell ref="AT20:AX20"/>
    <mergeCell ref="AZ20:BD20"/>
    <mergeCell ref="BE20:BI20"/>
    <mergeCell ref="AH19:AL19"/>
    <mergeCell ref="AN19:AS19"/>
    <mergeCell ref="AT19:AX19"/>
    <mergeCell ref="AZ19:BD19"/>
    <mergeCell ref="BE19:BI19"/>
    <mergeCell ref="AC19:AG19"/>
    <mergeCell ref="A20:B20"/>
    <mergeCell ref="C20:I20"/>
    <mergeCell ref="J20:Q20"/>
    <mergeCell ref="R20:V20"/>
    <mergeCell ref="W20:AA20"/>
    <mergeCell ref="A19:B19"/>
    <mergeCell ref="C19:I19"/>
    <mergeCell ref="J19:Q19"/>
    <mergeCell ref="R19:V19"/>
    <mergeCell ref="W19:AA19"/>
    <mergeCell ref="AC18:AG18"/>
    <mergeCell ref="AH18:AL18"/>
    <mergeCell ref="AN18:AS18"/>
    <mergeCell ref="AT18:AX18"/>
    <mergeCell ref="AZ18:BD18"/>
    <mergeCell ref="BE18:BI18"/>
    <mergeCell ref="AH17:AL17"/>
    <mergeCell ref="AN17:AS17"/>
    <mergeCell ref="AT17:AX17"/>
    <mergeCell ref="AZ17:BD17"/>
    <mergeCell ref="BE17:BI17"/>
    <mergeCell ref="AC17:AG17"/>
    <mergeCell ref="A18:B18"/>
    <mergeCell ref="C18:I18"/>
    <mergeCell ref="J18:Q18"/>
    <mergeCell ref="R18:V18"/>
    <mergeCell ref="W18:AA18"/>
    <mergeCell ref="A17:B17"/>
    <mergeCell ref="C17:I17"/>
    <mergeCell ref="J17:Q17"/>
    <mergeCell ref="R17:V17"/>
    <mergeCell ref="W17:AA17"/>
    <mergeCell ref="AC16:AG16"/>
    <mergeCell ref="AH16:AL16"/>
    <mergeCell ref="AN16:AS16"/>
    <mergeCell ref="AT16:AX16"/>
    <mergeCell ref="AZ16:BD16"/>
    <mergeCell ref="BE16:BI16"/>
    <mergeCell ref="AH15:AL15"/>
    <mergeCell ref="AN15:AS15"/>
    <mergeCell ref="AT15:AX15"/>
    <mergeCell ref="AZ15:BD15"/>
    <mergeCell ref="BE15:BI15"/>
    <mergeCell ref="AC15:AG15"/>
    <mergeCell ref="A16:B16"/>
    <mergeCell ref="C16:I16"/>
    <mergeCell ref="J16:Q16"/>
    <mergeCell ref="R16:V16"/>
    <mergeCell ref="W16:AA16"/>
    <mergeCell ref="A15:B15"/>
    <mergeCell ref="C15:I15"/>
    <mergeCell ref="J15:Q15"/>
    <mergeCell ref="R15:V15"/>
    <mergeCell ref="W15:AA15"/>
    <mergeCell ref="AC14:AG14"/>
    <mergeCell ref="AH14:AL14"/>
    <mergeCell ref="AN14:AS14"/>
    <mergeCell ref="AT14:AX14"/>
    <mergeCell ref="AZ14:BD14"/>
    <mergeCell ref="BE14:BI14"/>
    <mergeCell ref="AH13:AL13"/>
    <mergeCell ref="AN13:AS13"/>
    <mergeCell ref="AT13:AX13"/>
    <mergeCell ref="AZ13:BD13"/>
    <mergeCell ref="BE13:BI13"/>
    <mergeCell ref="AC13:AG13"/>
    <mergeCell ref="A14:B14"/>
    <mergeCell ref="C14:I14"/>
    <mergeCell ref="J14:Q14"/>
    <mergeCell ref="R14:V14"/>
    <mergeCell ref="W14:AA14"/>
    <mergeCell ref="A13:B13"/>
    <mergeCell ref="C13:I13"/>
    <mergeCell ref="J13:Q13"/>
    <mergeCell ref="R13:V13"/>
    <mergeCell ref="W13:AA13"/>
    <mergeCell ref="AC12:AG12"/>
    <mergeCell ref="AH12:AL12"/>
    <mergeCell ref="AN12:AS12"/>
    <mergeCell ref="AT12:AX12"/>
    <mergeCell ref="AZ12:BD12"/>
    <mergeCell ref="BE12:BI12"/>
    <mergeCell ref="AH11:AL11"/>
    <mergeCell ref="AN11:AS11"/>
    <mergeCell ref="AT11:AX11"/>
    <mergeCell ref="AZ11:BD11"/>
    <mergeCell ref="BE11:BI11"/>
    <mergeCell ref="AC11:AG11"/>
    <mergeCell ref="A12:B12"/>
    <mergeCell ref="C12:I12"/>
    <mergeCell ref="J12:Q12"/>
    <mergeCell ref="R12:V12"/>
    <mergeCell ref="W12:AA12"/>
    <mergeCell ref="A11:B11"/>
    <mergeCell ref="C11:I11"/>
    <mergeCell ref="J11:Q11"/>
    <mergeCell ref="R11:V11"/>
    <mergeCell ref="W11:AA11"/>
    <mergeCell ref="AC10:AG10"/>
    <mergeCell ref="AH10:AL10"/>
    <mergeCell ref="AN10:AS10"/>
    <mergeCell ref="AT10:AX10"/>
    <mergeCell ref="AZ10:BD10"/>
    <mergeCell ref="BE10:BI10"/>
    <mergeCell ref="AH9:AL9"/>
    <mergeCell ref="AN9:AS9"/>
    <mergeCell ref="AT9:AX9"/>
    <mergeCell ref="AZ9:BD9"/>
    <mergeCell ref="BE9:BI9"/>
    <mergeCell ref="AC9:AG9"/>
    <mergeCell ref="A10:B10"/>
    <mergeCell ref="C10:I10"/>
    <mergeCell ref="J10:Q10"/>
    <mergeCell ref="R10:V10"/>
    <mergeCell ref="W10:AA10"/>
    <mergeCell ref="A9:B9"/>
    <mergeCell ref="C9:I9"/>
    <mergeCell ref="J9:Q9"/>
    <mergeCell ref="R9:V9"/>
    <mergeCell ref="W9:AA9"/>
    <mergeCell ref="AC8:AG8"/>
    <mergeCell ref="AH8:AL8"/>
    <mergeCell ref="AN8:AS8"/>
    <mergeCell ref="AT8:AX8"/>
    <mergeCell ref="AZ8:BD8"/>
    <mergeCell ref="BE8:BI8"/>
    <mergeCell ref="AH7:AL7"/>
    <mergeCell ref="AN7:AS7"/>
    <mergeCell ref="AT7:AX7"/>
    <mergeCell ref="AZ7:BD7"/>
    <mergeCell ref="BE7:BI7"/>
    <mergeCell ref="AC7:AG7"/>
    <mergeCell ref="A8:B8"/>
    <mergeCell ref="C8:I8"/>
    <mergeCell ref="J8:Q8"/>
    <mergeCell ref="R8:V8"/>
    <mergeCell ref="W8:AA8"/>
    <mergeCell ref="A7:B7"/>
    <mergeCell ref="C7:I7"/>
    <mergeCell ref="J7:Q7"/>
    <mergeCell ref="R7:V7"/>
    <mergeCell ref="W7:AA7"/>
    <mergeCell ref="A6:B6"/>
    <mergeCell ref="C6:I6"/>
    <mergeCell ref="J6:Q6"/>
    <mergeCell ref="R6:V6"/>
    <mergeCell ref="W6:AA6"/>
    <mergeCell ref="AJ3:AO3"/>
    <mergeCell ref="A5:B5"/>
    <mergeCell ref="C5:I5"/>
    <mergeCell ref="J5:Q5"/>
    <mergeCell ref="R5:V5"/>
    <mergeCell ref="W5:AA5"/>
    <mergeCell ref="AC5:AG5"/>
    <mergeCell ref="AC6:AG6"/>
    <mergeCell ref="AH6:AL6"/>
    <mergeCell ref="AN6:AS6"/>
    <mergeCell ref="AP3:BI3"/>
    <mergeCell ref="AT6:AX6"/>
    <mergeCell ref="AZ6:BD6"/>
    <mergeCell ref="BE6:BI6"/>
    <mergeCell ref="AH5:AL5"/>
    <mergeCell ref="AN5:AS5"/>
    <mergeCell ref="AT5:AX5"/>
    <mergeCell ref="AZ5:BD5"/>
    <mergeCell ref="BE5:BI5"/>
  </mergeCells>
  <phoneticPr fontId="1"/>
  <dataValidations count="5">
    <dataValidation type="list" allowBlank="1" showInputMessage="1" showErrorMessage="1" sqref="AC6:AG30" xr:uid="{B808F17A-D801-4CD0-8560-5AF254A707AE}">
      <formula1>"第1競技　小Ｃ,第2競技　小Ｂ,第3競技　中D,第4競技　中C,第5競技　中B,第6競技　大B　S&amp;H,第7競技　中A"</formula1>
    </dataValidation>
    <dataValidation type="list" allowBlank="1" showInputMessage="1" showErrorMessage="1" sqref="AN6:AS30" xr:uid="{5605AA21-4B9E-4984-9311-A2DF2DEFDDCA}">
      <formula1>"第8競技　　小Ｃ,第9競技　　小Ｂ,第10競技　中D,第11競技　婦人,第12競技　中B,第13競技　大Ｂ CSI,第14競技　中C"</formula1>
    </dataValidation>
    <dataValidation type="list" allowBlank="1" showInputMessage="1" showErrorMessage="1" sqref="AZ6:BD30" xr:uid="{16DBB8AF-042D-448C-A43F-1D2F1F51A613}">
      <formula1>"第15競技　小Ｃ,第16競技　小Ｂ,第17競技　中D,第18競技　中C,第19競技　中B,第20競技　OSAKA GP"</formula1>
    </dataValidation>
    <dataValidation type="list" allowBlank="1" showInputMessage="1" showErrorMessage="1" sqref="AB6:AB30 AM6:AM30 AY6:AY30" xr:uid="{D9FD689E-B611-4EC1-AD80-1D33F2498759}">
      <formula1>"OP"</formula1>
    </dataValidation>
    <dataValidation type="list" allowBlank="1" showInputMessage="1" showErrorMessage="1" sqref="R6:V30" xr:uid="{8396478D-DB7F-4E32-ABF3-B3000B86D052}">
      <formula1>"ﾌﾚﾝﾄﾞｼｯﾌﾟ①,ﾌﾚﾝﾄﾞｼｯﾌﾟ②,ﾌﾚﾝﾄﾞｼｯﾌﾟ③,Retired racehorse competition"</formula1>
    </dataValidation>
  </dataValidations>
  <pageMargins left="0.24" right="0.17" top="0.64" bottom="0.39370078740157483" header="0.65" footer="0.31496062992125984"/>
  <pageSetup paperSize="9" scale="73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581D-2B00-43DB-ACB1-BA3879165456}">
  <sheetPr transitionEvaluation="1"/>
  <dimension ref="B1:L25"/>
  <sheetViews>
    <sheetView showGridLines="0" view="pageBreakPreview" topLeftCell="A2" zoomScaleNormal="100" zoomScaleSheetLayoutView="100" workbookViewId="0">
      <selection activeCell="D10" sqref="D10:D11"/>
    </sheetView>
  </sheetViews>
  <sheetFormatPr defaultColWidth="8.88671875" defaultRowHeight="13.2"/>
  <cols>
    <col min="1" max="2" width="2.6640625" style="1" customWidth="1"/>
    <col min="3" max="3" width="3" style="1" customWidth="1"/>
    <col min="4" max="4" width="31.109375" style="1" customWidth="1"/>
    <col min="5" max="5" width="26.109375" style="1" customWidth="1"/>
    <col min="6" max="6" width="17.109375" style="1" customWidth="1"/>
    <col min="7" max="7" width="21" style="1" customWidth="1"/>
    <col min="8" max="8" width="24.6640625" style="1" customWidth="1"/>
    <col min="9" max="9" width="16.44140625" style="1" customWidth="1"/>
    <col min="10" max="10" width="17.88671875" style="1" customWidth="1"/>
    <col min="11" max="11" width="21.44140625" style="1" customWidth="1"/>
    <col min="12" max="22" width="2.6640625" style="1" customWidth="1"/>
    <col min="23" max="23" width="23" style="1" customWidth="1"/>
    <col min="24" max="16384" width="8.88671875" style="1"/>
  </cols>
  <sheetData>
    <row r="1" spans="2:12" ht="24.6" customHeight="1">
      <c r="C1" s="2" t="s">
        <v>0</v>
      </c>
    </row>
    <row r="2" spans="2:12" ht="24.6" customHeight="1">
      <c r="C2" s="2" t="s">
        <v>79</v>
      </c>
      <c r="G2" s="55"/>
      <c r="H2" s="36" t="s">
        <v>3</v>
      </c>
      <c r="I2" s="111" t="str">
        <f>IF(料金表!M5="","",料金表!M5)</f>
        <v/>
      </c>
      <c r="J2" s="112"/>
      <c r="K2" s="113"/>
    </row>
    <row r="3" spans="2:12" ht="25.2" customHeight="1">
      <c r="I3" s="53"/>
      <c r="K3" s="53"/>
    </row>
    <row r="4" spans="2:12" ht="25.2" customHeight="1">
      <c r="G4" s="45"/>
      <c r="I4" s="45"/>
      <c r="K4" s="45"/>
    </row>
    <row r="5" spans="2:12" ht="25.2" customHeight="1">
      <c r="B5" s="105" t="s">
        <v>80</v>
      </c>
      <c r="C5" s="106"/>
      <c r="D5" s="106"/>
      <c r="E5" s="106"/>
      <c r="F5" s="106"/>
      <c r="G5" s="106"/>
      <c r="H5" s="106"/>
      <c r="I5" s="106"/>
      <c r="J5" s="106"/>
      <c r="K5" s="107"/>
      <c r="L5" s="27"/>
    </row>
    <row r="6" spans="2:12" ht="25.2" customHeight="1">
      <c r="B6" s="180" t="s">
        <v>42</v>
      </c>
      <c r="C6" s="181"/>
      <c r="D6" s="178" t="s">
        <v>81</v>
      </c>
      <c r="E6" s="58" t="s">
        <v>82</v>
      </c>
      <c r="F6" s="176" t="s">
        <v>83</v>
      </c>
      <c r="G6" s="177"/>
      <c r="H6" s="174" t="s">
        <v>84</v>
      </c>
      <c r="I6" s="175"/>
      <c r="J6" s="199" t="s">
        <v>85</v>
      </c>
      <c r="K6" s="199" t="s">
        <v>86</v>
      </c>
      <c r="L6" s="57"/>
    </row>
    <row r="7" spans="2:12" s="10" customFormat="1" ht="25.2" customHeight="1">
      <c r="B7" s="182"/>
      <c r="C7" s="183"/>
      <c r="D7" s="179"/>
      <c r="E7" s="59" t="s">
        <v>87</v>
      </c>
      <c r="F7" s="174"/>
      <c r="G7" s="175"/>
      <c r="H7" s="176" t="s">
        <v>88</v>
      </c>
      <c r="I7" s="177"/>
      <c r="J7" s="200"/>
      <c r="K7" s="200"/>
      <c r="L7" s="56"/>
    </row>
    <row r="8" spans="2:12" s="10" customFormat="1" ht="30" customHeight="1">
      <c r="B8" s="194" t="s">
        <v>89</v>
      </c>
      <c r="C8" s="195"/>
      <c r="D8" s="198" t="s">
        <v>90</v>
      </c>
      <c r="E8" s="188" t="s">
        <v>91</v>
      </c>
      <c r="F8" s="190" t="s">
        <v>92</v>
      </c>
      <c r="G8" s="191"/>
      <c r="H8" s="172" t="s">
        <v>93</v>
      </c>
      <c r="I8" s="173"/>
      <c r="J8" s="201">
        <v>43622</v>
      </c>
      <c r="K8" s="198" t="s">
        <v>94</v>
      </c>
      <c r="L8" s="49"/>
    </row>
    <row r="9" spans="2:12" s="10" customFormat="1" ht="30" customHeight="1">
      <c r="B9" s="196"/>
      <c r="C9" s="197"/>
      <c r="D9" s="189"/>
      <c r="E9" s="189"/>
      <c r="F9" s="192"/>
      <c r="G9" s="193"/>
      <c r="H9" s="172" t="s">
        <v>95</v>
      </c>
      <c r="I9" s="173"/>
      <c r="J9" s="202"/>
      <c r="K9" s="189"/>
      <c r="L9" s="49"/>
    </row>
    <row r="10" spans="2:12" s="10" customFormat="1" ht="30" customHeight="1">
      <c r="B10" s="166">
        <v>1</v>
      </c>
      <c r="C10" s="167"/>
      <c r="D10" s="170"/>
      <c r="E10" s="164"/>
      <c r="F10" s="184"/>
      <c r="G10" s="185"/>
      <c r="H10" s="94"/>
      <c r="I10" s="94"/>
      <c r="J10" s="164"/>
      <c r="K10" s="164"/>
      <c r="L10" s="56"/>
    </row>
    <row r="11" spans="2:12" s="10" customFormat="1" ht="30" customHeight="1">
      <c r="B11" s="168"/>
      <c r="C11" s="169"/>
      <c r="D11" s="171"/>
      <c r="E11" s="165"/>
      <c r="F11" s="186"/>
      <c r="G11" s="187"/>
      <c r="H11" s="94"/>
      <c r="I11" s="94"/>
      <c r="J11" s="165"/>
      <c r="K11" s="165"/>
      <c r="L11" s="49"/>
    </row>
    <row r="12" spans="2:12" s="10" customFormat="1" ht="30" customHeight="1">
      <c r="B12" s="166">
        <v>2</v>
      </c>
      <c r="C12" s="167"/>
      <c r="D12" s="170"/>
      <c r="E12" s="164"/>
      <c r="F12" s="94"/>
      <c r="G12" s="94"/>
      <c r="H12" s="94"/>
      <c r="I12" s="94"/>
      <c r="J12" s="164"/>
      <c r="K12" s="164"/>
      <c r="L12" s="56"/>
    </row>
    <row r="13" spans="2:12" s="10" customFormat="1" ht="30" customHeight="1">
      <c r="B13" s="168"/>
      <c r="C13" s="169"/>
      <c r="D13" s="171"/>
      <c r="E13" s="165"/>
      <c r="F13" s="94"/>
      <c r="G13" s="94"/>
      <c r="H13" s="94"/>
      <c r="I13" s="94"/>
      <c r="J13" s="165"/>
      <c r="K13" s="165"/>
      <c r="L13" s="49"/>
    </row>
    <row r="14" spans="2:12" s="10" customFormat="1" ht="30" customHeight="1">
      <c r="B14" s="166">
        <v>3</v>
      </c>
      <c r="C14" s="167"/>
      <c r="D14" s="170"/>
      <c r="E14" s="164"/>
      <c r="F14" s="94"/>
      <c r="G14" s="94"/>
      <c r="H14" s="94"/>
      <c r="I14" s="94"/>
      <c r="J14" s="164"/>
      <c r="K14" s="164"/>
      <c r="L14" s="49"/>
    </row>
    <row r="15" spans="2:12" s="10" customFormat="1" ht="30" customHeight="1">
      <c r="B15" s="168"/>
      <c r="C15" s="169"/>
      <c r="D15" s="171"/>
      <c r="E15" s="165"/>
      <c r="F15" s="94"/>
      <c r="G15" s="94"/>
      <c r="H15" s="94"/>
      <c r="I15" s="94"/>
      <c r="J15" s="165"/>
      <c r="K15" s="165"/>
      <c r="L15" s="56"/>
    </row>
    <row r="16" spans="2:12" s="10" customFormat="1" ht="30" customHeight="1">
      <c r="B16" s="166">
        <v>4</v>
      </c>
      <c r="C16" s="167"/>
      <c r="D16" s="170"/>
      <c r="E16" s="164"/>
      <c r="F16" s="94"/>
      <c r="G16" s="94"/>
      <c r="H16" s="94"/>
      <c r="I16" s="94"/>
      <c r="J16" s="164"/>
      <c r="K16" s="164"/>
      <c r="L16" s="49"/>
    </row>
    <row r="17" spans="2:12" s="10" customFormat="1" ht="30" customHeight="1">
      <c r="B17" s="168"/>
      <c r="C17" s="169"/>
      <c r="D17" s="171"/>
      <c r="E17" s="165"/>
      <c r="F17" s="94"/>
      <c r="G17" s="94"/>
      <c r="H17" s="94"/>
      <c r="I17" s="94"/>
      <c r="J17" s="165"/>
      <c r="K17" s="165"/>
      <c r="L17" s="49"/>
    </row>
    <row r="18" spans="2:12" s="10" customFormat="1" ht="30" customHeight="1">
      <c r="B18" s="166">
        <v>5</v>
      </c>
      <c r="C18" s="167"/>
      <c r="D18" s="170"/>
      <c r="E18" s="164"/>
      <c r="F18" s="94"/>
      <c r="G18" s="94"/>
      <c r="H18" s="94"/>
      <c r="I18" s="94"/>
      <c r="J18" s="164"/>
      <c r="K18" s="164"/>
      <c r="L18" s="49"/>
    </row>
    <row r="19" spans="2:12" s="10" customFormat="1" ht="30" customHeight="1">
      <c r="B19" s="168"/>
      <c r="C19" s="169"/>
      <c r="D19" s="171"/>
      <c r="E19" s="165"/>
      <c r="F19" s="94"/>
      <c r="G19" s="94"/>
      <c r="H19" s="94"/>
      <c r="I19" s="94"/>
      <c r="J19" s="165"/>
      <c r="K19" s="165"/>
      <c r="L19" s="49"/>
    </row>
    <row r="20" spans="2:12" s="10" customFormat="1" ht="30" customHeight="1">
      <c r="B20" s="60" t="s">
        <v>96</v>
      </c>
    </row>
    <row r="21" spans="2:12" s="10" customFormat="1" ht="30" customHeight="1">
      <c r="B21" s="163" t="s">
        <v>97</v>
      </c>
      <c r="C21" s="163"/>
      <c r="D21" s="163"/>
      <c r="E21" s="163"/>
      <c r="F21" s="163"/>
      <c r="G21" s="163"/>
      <c r="L21" s="54"/>
    </row>
    <row r="22" spans="2:12" s="10" customFormat="1" ht="30" customHeight="1"/>
    <row r="23" spans="2:12" s="10" customFormat="1" ht="30" customHeight="1"/>
    <row r="24" spans="2:12" s="10" customFormat="1" ht="30" customHeight="1"/>
    <row r="25" spans="2:12" s="10" customFormat="1" ht="30" customHeight="1"/>
  </sheetData>
  <sheetProtection sheet="1" objects="1" scenarios="1"/>
  <dataConsolidate/>
  <mergeCells count="58">
    <mergeCell ref="I2:K2"/>
    <mergeCell ref="J12:J13"/>
    <mergeCell ref="J14:J15"/>
    <mergeCell ref="J16:J17"/>
    <mergeCell ref="J18:J19"/>
    <mergeCell ref="K10:K11"/>
    <mergeCell ref="K12:K13"/>
    <mergeCell ref="K14:K15"/>
    <mergeCell ref="K16:K17"/>
    <mergeCell ref="K18:K19"/>
    <mergeCell ref="K6:K7"/>
    <mergeCell ref="K8:K9"/>
    <mergeCell ref="J6:J7"/>
    <mergeCell ref="J8:J9"/>
    <mergeCell ref="J10:J11"/>
    <mergeCell ref="H7:I7"/>
    <mergeCell ref="H6:I6"/>
    <mergeCell ref="H10:I10"/>
    <mergeCell ref="H9:I9"/>
    <mergeCell ref="H11:I11"/>
    <mergeCell ref="B5:K5"/>
    <mergeCell ref="B10:C11"/>
    <mergeCell ref="F6:G7"/>
    <mergeCell ref="D6:D7"/>
    <mergeCell ref="B6:C7"/>
    <mergeCell ref="D10:D11"/>
    <mergeCell ref="F10:G11"/>
    <mergeCell ref="E8:E9"/>
    <mergeCell ref="F8:G9"/>
    <mergeCell ref="E10:E11"/>
    <mergeCell ref="B8:C9"/>
    <mergeCell ref="D8:D9"/>
    <mergeCell ref="H8:I8"/>
    <mergeCell ref="D16:D17"/>
    <mergeCell ref="D18:D19"/>
    <mergeCell ref="H13:I13"/>
    <mergeCell ref="H14:I14"/>
    <mergeCell ref="H15:I15"/>
    <mergeCell ref="H19:I19"/>
    <mergeCell ref="F12:G13"/>
    <mergeCell ref="F14:G15"/>
    <mergeCell ref="F16:G17"/>
    <mergeCell ref="F18:G19"/>
    <mergeCell ref="H12:I12"/>
    <mergeCell ref="H16:I16"/>
    <mergeCell ref="H17:I17"/>
    <mergeCell ref="H18:I18"/>
    <mergeCell ref="B21:G21"/>
    <mergeCell ref="E18:E19"/>
    <mergeCell ref="B12:C13"/>
    <mergeCell ref="B14:C15"/>
    <mergeCell ref="B16:C17"/>
    <mergeCell ref="E12:E13"/>
    <mergeCell ref="E14:E15"/>
    <mergeCell ref="E16:E17"/>
    <mergeCell ref="B18:C19"/>
    <mergeCell ref="D12:D13"/>
    <mergeCell ref="D14:D15"/>
  </mergeCells>
  <phoneticPr fontId="1"/>
  <pageMargins left="0.6" right="0.44" top="1.06" bottom="0.39370078740157483" header="0.31496062992125984" footer="0.31496062992125984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AF27-8603-48C5-BD35-29DA3ACACB19}">
  <dimension ref="B4:C29"/>
  <sheetViews>
    <sheetView workbookViewId="0">
      <selection activeCell="F13" sqref="F13"/>
    </sheetView>
  </sheetViews>
  <sheetFormatPr defaultRowHeight="13.2"/>
  <cols>
    <col min="2" max="2" width="21.44140625" bestFit="1" customWidth="1"/>
  </cols>
  <sheetData>
    <row r="4" spans="2:3" ht="25.2" customHeight="1">
      <c r="B4" s="1" t="s">
        <v>98</v>
      </c>
      <c r="C4" s="1">
        <v>9900</v>
      </c>
    </row>
    <row r="5" spans="2:3" ht="25.2" customHeight="1">
      <c r="B5" s="1" t="s">
        <v>99</v>
      </c>
      <c r="C5" s="1">
        <v>9900</v>
      </c>
    </row>
    <row r="6" spans="2:3" ht="25.2" customHeight="1">
      <c r="B6" s="1" t="s">
        <v>100</v>
      </c>
      <c r="C6" s="1">
        <v>9900</v>
      </c>
    </row>
    <row r="7" spans="2:3" ht="25.2" customHeight="1">
      <c r="B7" s="1" t="s">
        <v>101</v>
      </c>
      <c r="C7" s="1">
        <v>13200</v>
      </c>
    </row>
    <row r="8" spans="2:3" ht="25.2" customHeight="1">
      <c r="B8" s="1" t="s">
        <v>102</v>
      </c>
      <c r="C8" s="1">
        <v>13200</v>
      </c>
    </row>
    <row r="9" spans="2:3" ht="25.2" customHeight="1">
      <c r="B9" s="1" t="s">
        <v>103</v>
      </c>
      <c r="C9" s="1">
        <v>13200</v>
      </c>
    </row>
    <row r="10" spans="2:3" ht="25.2" customHeight="1">
      <c r="B10" s="1" t="s">
        <v>104</v>
      </c>
      <c r="C10" s="1">
        <v>16500</v>
      </c>
    </row>
    <row r="11" spans="2:3" ht="25.2" customHeight="1">
      <c r="B11" s="1" t="s">
        <v>105</v>
      </c>
      <c r="C11" s="1">
        <v>16500</v>
      </c>
    </row>
    <row r="12" spans="2:3" ht="25.2" customHeight="1">
      <c r="B12" s="1" t="s">
        <v>106</v>
      </c>
      <c r="C12" s="1">
        <v>16500</v>
      </c>
    </row>
    <row r="13" spans="2:3" ht="25.2" customHeight="1">
      <c r="B13" s="1" t="s">
        <v>107</v>
      </c>
      <c r="C13" s="1">
        <v>16500</v>
      </c>
    </row>
    <row r="14" spans="2:3" ht="25.2" customHeight="1">
      <c r="B14" s="1" t="s">
        <v>108</v>
      </c>
      <c r="C14" s="1">
        <v>16500</v>
      </c>
    </row>
    <row r="15" spans="2:3" ht="25.2" customHeight="1">
      <c r="B15" s="1" t="s">
        <v>109</v>
      </c>
      <c r="C15" s="1">
        <v>13200</v>
      </c>
    </row>
    <row r="16" spans="2:3" ht="25.2" customHeight="1">
      <c r="B16" s="1" t="s">
        <v>110</v>
      </c>
      <c r="C16" s="1">
        <v>13200</v>
      </c>
    </row>
    <row r="17" spans="2:3" ht="25.2" customHeight="1">
      <c r="B17" s="1" t="s">
        <v>111</v>
      </c>
      <c r="C17" s="1">
        <v>16500</v>
      </c>
    </row>
    <row r="18" spans="2:3" ht="25.2" customHeight="1">
      <c r="B18" s="1" t="s">
        <v>112</v>
      </c>
      <c r="C18" s="1">
        <v>13200</v>
      </c>
    </row>
    <row r="19" spans="2:3" ht="25.2" customHeight="1">
      <c r="B19" s="1" t="s">
        <v>113</v>
      </c>
      <c r="C19" s="1">
        <v>16500</v>
      </c>
    </row>
    <row r="20" spans="2:3" ht="25.2" customHeight="1">
      <c r="B20" s="1" t="s">
        <v>114</v>
      </c>
      <c r="C20" s="1">
        <v>22000</v>
      </c>
    </row>
    <row r="21" spans="2:3" ht="25.2" customHeight="1">
      <c r="B21" s="1" t="s">
        <v>115</v>
      </c>
      <c r="C21" s="1">
        <v>16500</v>
      </c>
    </row>
    <row r="22" spans="2:3" ht="25.2" customHeight="1">
      <c r="B22" s="1" t="s">
        <v>116</v>
      </c>
      <c r="C22" s="1">
        <v>13200</v>
      </c>
    </row>
    <row r="23" spans="2:3" ht="25.2" customHeight="1">
      <c r="B23" s="1" t="s">
        <v>117</v>
      </c>
      <c r="C23" s="1">
        <v>13200</v>
      </c>
    </row>
    <row r="24" spans="2:3" ht="25.2" customHeight="1">
      <c r="B24" s="1" t="s">
        <v>118</v>
      </c>
      <c r="C24" s="1">
        <v>16500</v>
      </c>
    </row>
    <row r="25" spans="2:3" ht="25.2" customHeight="1">
      <c r="B25" s="1" t="s">
        <v>119</v>
      </c>
      <c r="C25" s="1">
        <v>16500</v>
      </c>
    </row>
    <row r="26" spans="2:3" ht="25.2" customHeight="1">
      <c r="B26" s="1" t="s">
        <v>120</v>
      </c>
      <c r="C26" s="1">
        <v>16500</v>
      </c>
    </row>
    <row r="27" spans="2:3" ht="25.2" customHeight="1">
      <c r="B27" s="1" t="s">
        <v>121</v>
      </c>
      <c r="C27" s="1">
        <v>22000</v>
      </c>
    </row>
    <row r="29" spans="2:3">
      <c r="B29" s="1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ca62bd-69b2-4c99-90c8-06de233abce2">
      <Terms xmlns="http://schemas.microsoft.com/office/infopath/2007/PartnerControls"/>
    </lcf76f155ced4ddcb4097134ff3c332f>
    <TaxCatchAll xmlns="d90e3abb-a81c-4dc2-a727-c349a9d44e0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ACB4765B59BD947B01C8103822536E3" ma:contentTypeVersion="18" ma:contentTypeDescription="新しいドキュメントを作成します。" ma:contentTypeScope="" ma:versionID="4fc5af33fa9e56c7daa329a10b630811">
  <xsd:schema xmlns:xsd="http://www.w3.org/2001/XMLSchema" xmlns:xs="http://www.w3.org/2001/XMLSchema" xmlns:p="http://schemas.microsoft.com/office/2006/metadata/properties" xmlns:ns2="1cca62bd-69b2-4c99-90c8-06de233abce2" xmlns:ns3="d90e3abb-a81c-4dc2-a727-c349a9d44e00" targetNamespace="http://schemas.microsoft.com/office/2006/metadata/properties" ma:root="true" ma:fieldsID="bf572a59c295e3154a66aa0d3a836526" ns2:_="" ns3:_="">
    <xsd:import namespace="1cca62bd-69b2-4c99-90c8-06de233abce2"/>
    <xsd:import namespace="d90e3abb-a81c-4dc2-a727-c349a9d44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a62bd-69b2-4c99-90c8-06de233ab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83e015a-f681-4f91-97fe-d470d09c9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e3abb-a81c-4dc2-a727-c349a9d44e0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2d853ab-d7eb-4d4b-97ff-595ecea2444b}" ma:internalName="TaxCatchAll" ma:showField="CatchAllData" ma:web="d90e3abb-a81c-4dc2-a727-c349a9d44e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09F16B-C46C-44D7-B05B-4498216EAE44}">
  <ds:schemaRefs>
    <ds:schemaRef ds:uri="http://schemas.microsoft.com/office/2006/metadata/properties"/>
    <ds:schemaRef ds:uri="http://schemas.microsoft.com/office/infopath/2007/PartnerControls"/>
    <ds:schemaRef ds:uri="1cca62bd-69b2-4c99-90c8-06de233abce2"/>
    <ds:schemaRef ds:uri="d90e3abb-a81c-4dc2-a727-c349a9d44e00"/>
  </ds:schemaRefs>
</ds:datastoreItem>
</file>

<file path=customXml/itemProps2.xml><?xml version="1.0" encoding="utf-8"?>
<ds:datastoreItem xmlns:ds="http://schemas.openxmlformats.org/officeDocument/2006/customXml" ds:itemID="{65AA24D8-2FDD-4F62-8660-139BADD90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9274F-4689-45A0-A842-33E36059E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ca62bd-69b2-4c99-90c8-06de233abce2"/>
    <ds:schemaRef ds:uri="d90e3abb-a81c-4dc2-a727-c349a9d44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料金表</vt:lpstr>
      <vt:lpstr>参加選手登録</vt:lpstr>
      <vt:lpstr>参加馬匹登録</vt:lpstr>
      <vt:lpstr>エントリー申請</vt:lpstr>
      <vt:lpstr>ジューンCUP出場馬匹登録</vt:lpstr>
      <vt:lpstr>エントリー料金一覧</vt:lpstr>
      <vt:lpstr>エントリー申請!Print_Area</vt:lpstr>
      <vt:lpstr>ジューンCUP出場馬匹登録!Print_Area</vt:lpstr>
      <vt:lpstr>参加選手登録!Print_Area</vt:lpstr>
      <vt:lpstr>参加馬匹登録!Print_Area</vt:lpstr>
      <vt:lpstr>料金表!Print_Area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Mikiko Miyawaki</dc:creator>
  <cp:keywords/>
  <dc:description/>
  <cp:lastModifiedBy>竹内</cp:lastModifiedBy>
  <cp:revision/>
  <dcterms:created xsi:type="dcterms:W3CDTF">1997-01-08T22:48:59Z</dcterms:created>
  <dcterms:modified xsi:type="dcterms:W3CDTF">2025-08-10T02:13:24Z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0x0101008ACB4765B59BD947B01C8103822536E3</vt:lpwstr>
  </property>
  <property fmtid="{D5CDD505-2E9C-101B-9397-08002B2CF9AE}" pid="3" name="AuthorIds_UIVersion_4096">
    <vt:lpwstr>8</vt:lpwstr>
  </property>
  <property fmtid="{D5CDD505-2E9C-101B-9397-08002B2CF9AE}" pid="4" name="MediaServiceImageTags">
    <vt:lpwstr/>
  </property>
</Properties>
</file>